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808"/>
  </bookViews>
  <sheets>
    <sheet name="工作表(早上)" sheetId="1" r:id="rId1"/>
    <sheet name="工作表(下午)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EQ" localSheetId="1">#REF!</definedName>
    <definedName name="EQ" localSheetId="0">#REF!</definedName>
    <definedName name="EQ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3" i="2" l="1"/>
  <c r="D62" i="2"/>
  <c r="B62" i="2"/>
  <c r="D61" i="2"/>
  <c r="D60" i="2"/>
  <c r="D59" i="2"/>
  <c r="D58" i="2"/>
  <c r="B57" i="2"/>
  <c r="D56" i="2"/>
  <c r="B56" i="2"/>
  <c r="D55" i="2"/>
  <c r="B55" i="2"/>
  <c r="B54" i="2"/>
  <c r="B53" i="2"/>
  <c r="B50" i="2"/>
  <c r="B49" i="2"/>
  <c r="B48" i="2"/>
  <c r="B47" i="2"/>
  <c r="B39" i="2"/>
  <c r="B38" i="2"/>
  <c r="B37" i="2"/>
  <c r="F36" i="2"/>
  <c r="D36" i="2"/>
  <c r="B35" i="2"/>
  <c r="B33" i="2"/>
  <c r="B32" i="2"/>
  <c r="B31" i="2"/>
  <c r="B30" i="2"/>
  <c r="B29" i="2"/>
  <c r="B28" i="2"/>
  <c r="B27" i="2"/>
  <c r="B24" i="2"/>
  <c r="B13" i="2"/>
  <c r="B12" i="2"/>
  <c r="B11" i="2"/>
  <c r="B9" i="2"/>
  <c r="F8" i="2"/>
  <c r="B7" i="2"/>
  <c r="B6" i="2"/>
  <c r="F5" i="2"/>
  <c r="B4" i="2"/>
  <c r="D63" i="1" l="1"/>
  <c r="B63" i="1"/>
  <c r="D62" i="1"/>
  <c r="B62" i="1"/>
  <c r="D61" i="1"/>
  <c r="B61" i="1"/>
  <c r="D60" i="1"/>
  <c r="B59" i="1"/>
  <c r="B56" i="1"/>
  <c r="B43" i="1"/>
  <c r="B42" i="1"/>
  <c r="B41" i="1"/>
  <c r="B40" i="1"/>
  <c r="B18" i="1"/>
  <c r="B17" i="1"/>
  <c r="B16" i="1"/>
  <c r="B15" i="1"/>
  <c r="B14" i="1"/>
  <c r="B13" i="1"/>
  <c r="B10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<sst xmlns="http://schemas.openxmlformats.org/spreadsheetml/2006/main" count="454" uniqueCount="176">
  <si>
    <t>競賽項目編號</t>
    <phoneticPr fontId="2" type="noConversion"/>
  </si>
  <si>
    <t>競賽項目</t>
    <phoneticPr fontId="2" type="noConversion"/>
  </si>
  <si>
    <t>組別編號</t>
    <phoneticPr fontId="2" type="noConversion"/>
  </si>
  <si>
    <t>組別</t>
    <phoneticPr fontId="2" type="noConversion"/>
  </si>
  <si>
    <t>分區編號</t>
    <phoneticPr fontId="2" type="noConversion"/>
  </si>
  <si>
    <t>分區名稱</t>
    <phoneticPr fontId="2" type="noConversion"/>
  </si>
  <si>
    <t>就讀學校/單位</t>
    <phoneticPr fontId="2" type="noConversion"/>
  </si>
  <si>
    <t>閩南語情境式演說</t>
  </si>
  <si>
    <t>國小學生組</t>
  </si>
  <si>
    <t>屏東區</t>
    <phoneticPr fontId="4" type="noConversion"/>
  </si>
  <si>
    <t>大同國小</t>
    <phoneticPr fontId="4" type="noConversion"/>
  </si>
  <si>
    <t>中正國小</t>
    <phoneticPr fontId="4" type="noConversion"/>
  </si>
  <si>
    <t>仁愛國小</t>
    <phoneticPr fontId="4" type="noConversion"/>
  </si>
  <si>
    <t>公館國小</t>
    <phoneticPr fontId="4" type="noConversion"/>
  </si>
  <si>
    <t>民和國小</t>
    <phoneticPr fontId="4" type="noConversion"/>
  </si>
  <si>
    <t>和平國小</t>
    <phoneticPr fontId="4" type="noConversion"/>
  </si>
  <si>
    <t>客家語情境式演說</t>
  </si>
  <si>
    <t>忠孝國小</t>
    <phoneticPr fontId="4" type="noConversion"/>
  </si>
  <si>
    <t>信義國小</t>
  </si>
  <si>
    <t>前進國小</t>
    <phoneticPr fontId="4" type="noConversion"/>
  </si>
  <si>
    <t>屏大附小</t>
    <phoneticPr fontId="4" type="noConversion"/>
  </si>
  <si>
    <t>海豐國小</t>
    <phoneticPr fontId="4" type="noConversion"/>
  </si>
  <si>
    <t>崇蘭國小</t>
    <phoneticPr fontId="4" type="noConversion"/>
  </si>
  <si>
    <t>勝利國小</t>
    <phoneticPr fontId="4" type="noConversion"/>
  </si>
  <si>
    <t>復興國小</t>
    <phoneticPr fontId="4" type="noConversion"/>
  </si>
  <si>
    <t>瑞光國小</t>
    <phoneticPr fontId="4" type="noConversion"/>
  </si>
  <si>
    <t>歸來國小</t>
    <phoneticPr fontId="4" type="noConversion"/>
  </si>
  <si>
    <t>國語演說</t>
    <phoneticPr fontId="4" type="noConversion"/>
  </si>
  <si>
    <t>國小學生組</t>
    <phoneticPr fontId="4" type="noConversion"/>
  </si>
  <si>
    <t>內埔區</t>
    <phoneticPr fontId="4" type="noConversion"/>
  </si>
  <si>
    <t>內埔國小</t>
  </si>
  <si>
    <t>英語朗讀</t>
    <phoneticPr fontId="4" type="noConversion"/>
  </si>
  <si>
    <t>西勢國小</t>
  </si>
  <si>
    <t>寫字</t>
    <phoneticPr fontId="4" type="noConversion"/>
  </si>
  <si>
    <t>佳佐國小</t>
  </si>
  <si>
    <t>客語字音字形</t>
    <phoneticPr fontId="4" type="noConversion"/>
  </si>
  <si>
    <t>東寧國小</t>
  </si>
  <si>
    <t>長興國小</t>
  </si>
  <si>
    <t>國語朗讀</t>
    <phoneticPr fontId="4" type="noConversion"/>
  </si>
  <si>
    <t>崇華國小</t>
  </si>
  <si>
    <t>閩南語情境式演說</t>
    <phoneticPr fontId="4" type="noConversion"/>
  </si>
  <si>
    <t>新生國小</t>
  </si>
  <si>
    <t>僑智國小</t>
  </si>
  <si>
    <t>豐田國小</t>
  </si>
  <si>
    <t>客家語情境式演說</t>
    <phoneticPr fontId="4" type="noConversion"/>
  </si>
  <si>
    <t>麟洛國小</t>
  </si>
  <si>
    <t>國語朗讀</t>
  </si>
  <si>
    <t>潮州區</t>
    <phoneticPr fontId="5" type="noConversion"/>
  </si>
  <si>
    <t>四林國小</t>
  </si>
  <si>
    <t>閩南語朗讀</t>
  </si>
  <si>
    <t>光春國小</t>
  </si>
  <si>
    <t>光華國小</t>
    <phoneticPr fontId="4" type="noConversion"/>
  </si>
  <si>
    <t>作文</t>
  </si>
  <si>
    <t>潮州區</t>
    <phoneticPr fontId="4" type="noConversion"/>
  </si>
  <si>
    <t>武潭國小</t>
  </si>
  <si>
    <t>新埤國小</t>
    <phoneticPr fontId="4" type="noConversion"/>
  </si>
  <si>
    <t>溪北國小</t>
  </si>
  <si>
    <t>國語演說</t>
  </si>
  <si>
    <t>僑德國小</t>
  </si>
  <si>
    <t>潮州國小</t>
  </si>
  <si>
    <t>潮昇國小</t>
  </si>
  <si>
    <t>英語朗讀</t>
  </si>
  <si>
    <t>潮東國小</t>
  </si>
  <si>
    <t>潮南國小</t>
  </si>
  <si>
    <t>國中學生組</t>
  </si>
  <si>
    <t>大同高中國中部</t>
    <phoneticPr fontId="4" type="noConversion"/>
  </si>
  <si>
    <t>中正國中</t>
  </si>
  <si>
    <t>國中學生組</t>
    <phoneticPr fontId="4" type="noConversion"/>
  </si>
  <si>
    <t>公正國中</t>
    <phoneticPr fontId="4" type="noConversion"/>
  </si>
  <si>
    <t>明正國中</t>
    <phoneticPr fontId="4" type="noConversion"/>
  </si>
  <si>
    <t>客家語朗讀</t>
  </si>
  <si>
    <t>陸興高中國中部</t>
    <phoneticPr fontId="4" type="noConversion"/>
  </si>
  <si>
    <t>鶴聲國中</t>
    <phoneticPr fontId="4" type="noConversion"/>
  </si>
  <si>
    <t>內埔國中</t>
  </si>
  <si>
    <t>竹田國中</t>
  </si>
  <si>
    <t>長治國中</t>
  </si>
  <si>
    <t>美和國中</t>
    <phoneticPr fontId="4" type="noConversion"/>
  </si>
  <si>
    <t>崇文國中</t>
  </si>
  <si>
    <t>萬巒國中</t>
  </si>
  <si>
    <t>光春國中</t>
  </si>
  <si>
    <t>枋寮高中</t>
  </si>
  <si>
    <t>南榮國中</t>
    <phoneticPr fontId="4" type="noConversion"/>
  </si>
  <si>
    <t>潮州國中</t>
  </si>
  <si>
    <t>高中學生組</t>
    <phoneticPr fontId="4" type="noConversion"/>
  </si>
  <si>
    <t>大同高中</t>
    <phoneticPr fontId="4" type="noConversion"/>
  </si>
  <si>
    <t>高中學生組</t>
  </si>
  <si>
    <t>屏東女中</t>
  </si>
  <si>
    <t>寫字</t>
  </si>
  <si>
    <t>屏東高工</t>
    <phoneticPr fontId="4" type="noConversion"/>
  </si>
  <si>
    <t>屏東高中</t>
  </si>
  <si>
    <t>屏榮高中</t>
    <phoneticPr fontId="4" type="noConversion"/>
  </si>
  <si>
    <t>陸興高中</t>
  </si>
  <si>
    <t>美和高中</t>
    <phoneticPr fontId="4" type="noConversion"/>
  </si>
  <si>
    <t>潮州高中</t>
    <phoneticPr fontId="4" type="noConversion"/>
  </si>
  <si>
    <t>教師組</t>
    <phoneticPr fontId="5" type="noConversion"/>
  </si>
  <si>
    <t>至正國中</t>
    <phoneticPr fontId="4" type="noConversion"/>
  </si>
  <si>
    <t>國語字音字形</t>
    <phoneticPr fontId="4" type="noConversion"/>
  </si>
  <si>
    <t>教師組</t>
    <phoneticPr fontId="4" type="noConversion"/>
  </si>
  <si>
    <t>黎明國小</t>
    <phoneticPr fontId="4" type="noConversion"/>
  </si>
  <si>
    <t>國語字音字形</t>
  </si>
  <si>
    <t>教師組</t>
  </si>
  <si>
    <t>南州國小</t>
  </si>
  <si>
    <t>閩南語字音字形</t>
  </si>
  <si>
    <t>潮和國小</t>
  </si>
  <si>
    <t>里港區</t>
    <phoneticPr fontId="4" type="noConversion"/>
  </si>
  <si>
    <t>九如國小</t>
    <phoneticPr fontId="4" type="noConversion"/>
  </si>
  <si>
    <t>仕絨國小</t>
    <phoneticPr fontId="4" type="noConversion"/>
  </si>
  <si>
    <t>玉田國小</t>
  </si>
  <si>
    <t>地磨兒國小</t>
    <phoneticPr fontId="4" type="noConversion"/>
  </si>
  <si>
    <t>里港國小</t>
    <phoneticPr fontId="4" type="noConversion"/>
  </si>
  <si>
    <t>高樹國小</t>
    <phoneticPr fontId="4" type="noConversion"/>
  </si>
  <si>
    <t>彭厝國小</t>
    <phoneticPr fontId="4" type="noConversion"/>
  </si>
  <si>
    <t>惠農國小</t>
    <phoneticPr fontId="4" type="noConversion"/>
  </si>
  <si>
    <t>新南國小</t>
    <phoneticPr fontId="4" type="noConversion"/>
  </si>
  <si>
    <t>新圍國小</t>
    <phoneticPr fontId="4" type="noConversion"/>
  </si>
  <si>
    <t>載興國小</t>
    <phoneticPr fontId="4" type="noConversion"/>
  </si>
  <si>
    <t>東港區</t>
    <phoneticPr fontId="4" type="noConversion"/>
  </si>
  <si>
    <t>仁和國小</t>
    <phoneticPr fontId="4" type="noConversion"/>
  </si>
  <si>
    <t>仙吉國小</t>
    <phoneticPr fontId="4" type="noConversion"/>
  </si>
  <si>
    <t>四維國小</t>
    <phoneticPr fontId="4" type="noConversion"/>
  </si>
  <si>
    <t>佳冬國小</t>
    <phoneticPr fontId="4" type="noConversion"/>
  </si>
  <si>
    <t>作文</t>
    <phoneticPr fontId="4" type="noConversion"/>
  </si>
  <si>
    <t>東港國小</t>
    <phoneticPr fontId="4" type="noConversion"/>
  </si>
  <si>
    <t>東興國小</t>
    <phoneticPr fontId="2" type="noConversion"/>
  </si>
  <si>
    <t>社皮國小</t>
    <phoneticPr fontId="4" type="noConversion"/>
  </si>
  <si>
    <t>新庄國小</t>
    <phoneticPr fontId="4" type="noConversion"/>
  </si>
  <si>
    <t>萬丹國小</t>
    <phoneticPr fontId="4" type="noConversion"/>
  </si>
  <si>
    <t>閩南語字音字形</t>
    <phoneticPr fontId="4" type="noConversion"/>
  </si>
  <si>
    <t>國小學生組</t>
    <phoneticPr fontId="5" type="noConversion"/>
  </si>
  <si>
    <t>興化國小</t>
    <phoneticPr fontId="4" type="noConversion"/>
  </si>
  <si>
    <t>恆春區</t>
  </si>
  <si>
    <t>水泉國小</t>
    <phoneticPr fontId="4" type="noConversion"/>
  </si>
  <si>
    <t>恆春區</t>
    <phoneticPr fontId="2" type="noConversion"/>
  </si>
  <si>
    <t>水泉國小龍泉分校</t>
    <phoneticPr fontId="4" type="noConversion"/>
  </si>
  <si>
    <t>加祿國小</t>
  </si>
  <si>
    <t>石門國小</t>
    <phoneticPr fontId="4" type="noConversion"/>
  </si>
  <si>
    <t>車城國小</t>
    <phoneticPr fontId="4" type="noConversion"/>
  </si>
  <si>
    <t>恆春國小</t>
    <phoneticPr fontId="4" type="noConversion"/>
  </si>
  <si>
    <t>楓港國小</t>
    <phoneticPr fontId="4" type="noConversion"/>
  </si>
  <si>
    <t>僑勇國小</t>
    <phoneticPr fontId="4" type="noConversion"/>
  </si>
  <si>
    <t>墾丁國小</t>
    <phoneticPr fontId="4" type="noConversion"/>
  </si>
  <si>
    <t>九如國中</t>
    <phoneticPr fontId="4" type="noConversion"/>
  </si>
  <si>
    <t>大路關國中</t>
    <phoneticPr fontId="4" type="noConversion"/>
  </si>
  <si>
    <t>里港國中</t>
    <phoneticPr fontId="4" type="noConversion"/>
  </si>
  <si>
    <t>高泰國中</t>
  </si>
  <si>
    <t>高樹國中</t>
    <phoneticPr fontId="4" type="noConversion"/>
  </si>
  <si>
    <t>瑪家國中</t>
    <phoneticPr fontId="4" type="noConversion"/>
  </si>
  <si>
    <t>鹽埔國中</t>
    <phoneticPr fontId="4" type="noConversion"/>
  </si>
  <si>
    <t>佳冬國中</t>
    <phoneticPr fontId="4" type="noConversion"/>
  </si>
  <si>
    <t>東港高中國中部</t>
    <phoneticPr fontId="4" type="noConversion"/>
  </si>
  <si>
    <t>東新國中</t>
    <phoneticPr fontId="4" type="noConversion"/>
  </si>
  <si>
    <t>林邊國中</t>
    <phoneticPr fontId="4" type="noConversion"/>
  </si>
  <si>
    <t>新園國中</t>
    <phoneticPr fontId="4" type="noConversion"/>
  </si>
  <si>
    <t>閩南語朗讀</t>
    <phoneticPr fontId="4" type="noConversion"/>
  </si>
  <si>
    <t>萬丹國中</t>
    <phoneticPr fontId="4" type="noConversion"/>
  </si>
  <si>
    <t>萬新國中</t>
    <phoneticPr fontId="4" type="noConversion"/>
  </si>
  <si>
    <t>牡丹國中</t>
    <phoneticPr fontId="4" type="noConversion"/>
  </si>
  <si>
    <t>車城國中</t>
    <phoneticPr fontId="4" type="noConversion"/>
  </si>
  <si>
    <t>恆春國中</t>
    <phoneticPr fontId="4" type="noConversion"/>
  </si>
  <si>
    <t>滿州國中</t>
    <phoneticPr fontId="4" type="noConversion"/>
  </si>
  <si>
    <t>屏北高中</t>
  </si>
  <si>
    <t>佳冬高農</t>
    <phoneticPr fontId="4" type="noConversion"/>
  </si>
  <si>
    <t>東港海事</t>
    <phoneticPr fontId="4" type="noConversion"/>
  </si>
  <si>
    <t>東港高中</t>
    <phoneticPr fontId="4" type="noConversion"/>
  </si>
  <si>
    <t>恆春工商</t>
    <phoneticPr fontId="4" type="noConversion"/>
  </si>
  <si>
    <t>三多國小</t>
    <phoneticPr fontId="4" type="noConversion"/>
  </si>
  <si>
    <t>舊寮國小</t>
    <phoneticPr fontId="4" type="noConversion"/>
  </si>
  <si>
    <t>以栗國小</t>
    <phoneticPr fontId="4" type="noConversion"/>
  </si>
  <si>
    <t>閩南語演說</t>
    <phoneticPr fontId="4" type="noConversion"/>
  </si>
  <si>
    <t>東隆國小</t>
    <phoneticPr fontId="4" type="noConversion"/>
  </si>
  <si>
    <t>崎峰國小</t>
    <phoneticPr fontId="4" type="noConversion"/>
  </si>
  <si>
    <t>港西國小</t>
    <phoneticPr fontId="4" type="noConversion"/>
  </si>
  <si>
    <t>大平國小</t>
    <phoneticPr fontId="4" type="noConversion"/>
  </si>
  <si>
    <t>高士國小</t>
    <phoneticPr fontId="4" type="noConversion"/>
  </si>
  <si>
    <t>111年度屏東縣語文競賽報名表-除原住民語外之其他語別報名學校一覽表(領隊會議上午場)</t>
    <phoneticPr fontId="2" type="noConversion"/>
  </si>
  <si>
    <t>111年度屏東縣語文競賽報名表-除原住民語外之其他語別報名學校一覽表(領隊會議下午場)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</si>
</sst>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新細明體"/>
      <family val="2"/>
      <charset val="136"/>
      <scheme val="minor"/>
    </font>
    <font>
      <sz val="12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1"/>
      <charset val="136"/>
    </font>
    <font>
      <sz val="9"/>
      <name val="新細明體"/>
      <family val="1"/>
    </font>
    <font>
      <sz val="12"/>
      <color theme="1"/>
      <name val="新細明體"/>
      <family val="1"/>
      <charset val="136"/>
      <scheme val="minor"/>
    </font>
    <font>
      <sz val="12"/>
      <color indexed="8"/>
      <name val="標楷體"/>
      <family val="4"/>
      <charset val="136"/>
    </font>
    <font>
      <b/>
      <sz val="1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shrinkToFi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1" fillId="2" borderId="1" xfId="1" applyFont="1" applyFill="1" applyBorder="1" applyAlignment="1" applyProtection="1">
      <alignment horizontal="center" vertical="center" shrinkToFit="1"/>
      <protection locked="0"/>
    </xf>
    <xf numFmtId="0" fontId="1" fillId="3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4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49" fontId="7" fillId="2" borderId="1" xfId="1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0" xfId="0" applyFont="1">
      <alignment vertical="center"/>
    </xf>
  </cellXfs>
  <cellStyles count="2">
    <cellStyle name="一般" xfId="0" builtinId="0"/>
    <cellStyle name="一般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7041;&#26131;&#25996;(&#26032;)/(&#711;)&#24544;&#23389;(&#25945;&#21209;&#34389;)111&#23416;&#24180;&#24230;&#24037;&#20316;&#21855;&#21205;/(1110618&#36215;)&#25945;&#21209;&#34389;-&#26131;&#25996;/0-B&#35486;&#25991;&#31478;&#36093;(7+8+9&#26376;&#20221;)/(111&#24180;&#24230;)&#35486;&#25991;&#31478;&#36093;-(&#24544;&#23389;&#22283;&#23567;)&#25215;&#36774;&#20840;&#32291;&#35079;&#36093;&#24037;&#20316;/1110902&#20844;&#21578;&#35079;&#36093;&#21517;&#21934;/V01-&#23631;&#26481;&#21312;1110829&#20462;&#27491;-&#20844;&#39208;&#22283;&#23567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37041;&#26131;&#25996;(&#26032;)/(&#711;)&#24544;&#23389;(&#25945;&#21209;&#34389;)111&#23416;&#24180;&#24230;&#24037;&#20316;&#21855;&#21205;/(1110618&#36215;)&#25945;&#21209;&#34389;-&#26131;&#25996;/0-B&#35486;&#25991;&#31478;&#36093;(7+8+9&#26376;&#20221;)/(111&#24180;&#24230;)&#35486;&#25991;&#31478;&#36093;-(&#24544;&#23389;&#22283;&#23567;)&#25215;&#36774;&#20840;&#32291;&#35079;&#36093;&#24037;&#20316;/1110902&#20844;&#21578;&#35079;&#36093;&#21517;&#21934;/V06-111&#24180;&#23631;&#26481;&#32291;&#35486;&#25991;&#31478;&#36093;&#35079;&#36093;&#22577;&#21517;&#34920;-&#24646;&#26149;&#21312;&#26356;&#27491;&#29256;(&#25490;&#24207;&#29992;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7041;&#26131;&#25996;(&#26032;)/(&#711;)&#24544;&#23389;(&#25945;&#21209;&#34389;)111&#23416;&#24180;&#24230;&#24037;&#20316;&#21855;&#21205;/(1110618&#36215;)&#25945;&#21209;&#34389;-&#26131;&#25996;/0-B&#35486;&#25991;&#31478;&#36093;(7+8+9&#26376;&#20221;)/(111&#24180;&#24230;)&#35486;&#25991;&#31478;&#36093;-(&#24544;&#23389;&#22283;&#23567;)&#25215;&#36774;&#20840;&#32291;&#35079;&#36093;&#24037;&#20316;/1110902&#20844;&#21578;&#35079;&#36093;&#21517;&#21934;/V&#26481;&#28207;&#28023;&#20107;(1110901&#20462;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7041;&#26131;&#25996;(&#26032;)/(&#711;)&#24544;&#23389;(&#25945;&#21209;&#34389;)111&#23416;&#24180;&#24230;&#24037;&#20316;&#21855;&#21205;/(1110618&#36215;)&#25945;&#21209;&#34389;-&#26131;&#25996;/0-B&#35486;&#25991;&#31478;&#36093;(7+8+9&#26376;&#20221;)/(111&#24180;&#24230;)&#35486;&#25991;&#31478;&#36093;-(&#24544;&#23389;&#22283;&#23567;)&#25215;&#36774;&#20840;&#32291;&#35079;&#36093;&#24037;&#20316;/1110902&#20844;&#21578;&#35079;&#36093;&#21517;&#21934;/V&#26481;&#28207;&#39640;&#20013;0826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7041;&#26131;&#25996;(&#26032;)/(&#711;)&#24544;&#23389;(&#25945;&#21209;&#34389;)111&#23416;&#24180;&#24230;&#24037;&#20316;&#21855;&#21205;/(1110618&#36215;)&#25945;&#21209;&#34389;-&#26131;&#25996;/0-B&#35486;&#25991;&#31478;&#36093;(7+8+9&#26376;&#20221;)/(111&#24180;&#24230;)&#35486;&#25991;&#31478;&#36093;-(&#24544;&#23389;&#22283;&#23567;)&#25215;&#36774;&#20840;&#32291;&#35079;&#36093;&#24037;&#20316;/1110902&#20844;&#21578;&#35079;&#36093;&#21517;&#21934;/V&#24646;&#26149;&#24037;&#21830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111&#24180;&#23631;&#26481;&#32291;&#35486;&#25991;&#31478;&#36093;&#35079;&#36093;&#22577;&#21517;&#34920;&#31354;&#30333;&#34920;(&#24544;&#23389;&#22283;&#23567;&#25215;&#36774;)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7041;&#26131;&#25996;(&#26032;)/(&#711;)&#24544;&#23389;(&#25945;&#21209;&#34389;)111&#23416;&#24180;&#24230;&#24037;&#20316;&#21855;&#21205;/(1110618&#36215;)&#25945;&#21209;&#34389;-&#26131;&#25996;/0-B&#35486;&#25991;&#31478;&#36093;(7+8+9&#26376;&#20221;)/(111&#24180;&#24230;)&#35486;&#25991;&#31478;&#36093;-(&#24544;&#23389;&#22283;&#23567;)&#25215;&#36774;&#20840;&#32291;&#35079;&#36093;&#24037;&#20316;/1110902&#20844;&#21578;&#35079;&#36093;&#21517;&#21934;/V&#22823;&#21516;&#39640;&#2001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7041;&#26131;&#25996;(&#26032;)/(&#711;)&#24544;&#23389;(&#25945;&#21209;&#34389;)111&#23416;&#24180;&#24230;&#24037;&#20316;&#21855;&#21205;/(1110618&#36215;)&#25945;&#21209;&#34389;-&#26131;&#25996;/0-B&#35486;&#25991;&#31478;&#36093;(7+8+9&#26376;&#20221;)/(111&#24180;&#24230;)&#35486;&#25991;&#31478;&#36093;-(&#24544;&#23389;&#22283;&#23567;)&#25215;&#36774;&#20840;&#32291;&#35079;&#36093;&#24037;&#20316;/1110902&#20844;&#21578;&#35079;&#36093;&#21517;&#21934;/V&#23631;&#26481;&#39640;&#2001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7041;&#26131;&#25996;\(&#711;)&#24544;&#23389;(&#25945;&#21209;&#34389;)111&#23416;&#24180;&#24230;&#24037;&#20316;&#21855;&#21205;\(1110618&#36215;)&#25945;&#21209;&#34389;-&#26131;&#25996;\0-B&#35486;&#25991;&#31478;&#36093;(7+8+9&#26376;&#20221;)\(111&#24180;&#24230;)&#35486;&#25991;&#31478;&#36093;-(&#24544;&#23389;&#22283;&#23567;)&#25215;&#36774;&#20840;&#32291;&#35079;&#36093;&#24037;&#20316;\1110825&#35079;&#36093;&#21508;&#21312;&#22577;&#21517;(&#36039;&#26009;&#24409;&#25972;)\A&#39640;&#20013;&#23416;&#29983;&#32068;-&#30452;&#25509;&#22577;&#21517;\Users\User.User-PC\Google%20&#38642;&#31471;&#30828;&#30879;\00-&#20840;&#22283;&#35486;&#25991;&#31478;&#36093;\1-106&#32291;&#36093;\1060825&#32291;&#36093;&#22577;&#21517;&#36039;&#26009;\00-&#35486;&#25991;&#31478;&#36093;&#22577;&#21517;&#23560;&#21312;\00-&#35486;&#25991;&#31478;&#36093;&#22577;&#21517;&#23560;&#21312;\&#23531;&#23383;-&#31038;&#26371;&#32068;2017&#22283;&#35486;&#25991;&#31478;&#36093;&#22577;&#21517;&#3492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7041;&#26131;&#25996;(&#26032;)/(&#711;)&#24544;&#23389;(&#25945;&#21209;&#34389;)111&#23416;&#24180;&#24230;&#24037;&#20316;&#21855;&#21205;/(1110618&#36215;)&#25945;&#21209;&#34389;-&#26131;&#25996;/0-B&#35486;&#25991;&#31478;&#36093;(7+8+9&#26376;&#20221;)/(111&#24180;&#24230;)&#35486;&#25991;&#31478;&#36093;-(&#24544;&#23389;&#22283;&#23567;)&#25215;&#36774;&#20840;&#32291;&#35079;&#36093;&#24037;&#20316;/1110902&#20844;&#21578;&#35079;&#36093;&#21517;&#21934;/V&#38520;&#33288;&#39640;&#2001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7041;&#26131;&#25996;(&#26032;)/(&#711;)&#24544;&#23389;(&#25945;&#21209;&#34389;)111&#23416;&#24180;&#24230;&#24037;&#20316;&#21855;&#21205;/(1110618&#36215;)&#25945;&#21209;&#34389;-&#26131;&#25996;/0-B&#35486;&#25991;&#31478;&#36093;(7+8+9&#26376;&#20221;)/(111&#24180;&#24230;)&#35486;&#25991;&#31478;&#36093;-(&#24544;&#23389;&#22283;&#23567;)&#25215;&#36774;&#20840;&#32291;&#35079;&#36093;&#24037;&#20316;/1110902&#20844;&#21578;&#35079;&#36093;&#21517;&#21934;/V&#32654;&#21644;&#39640;&#20013;&#26356;&#27491;&#2925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37041;&#26131;&#25996;(&#26032;)/(&#711;)&#24544;&#23389;(&#25945;&#21209;&#34389;)111&#23416;&#24180;&#24230;&#24037;&#20316;&#21855;&#21205;/(1110618&#36215;)&#25945;&#21209;&#34389;-&#26131;&#25996;/0-B&#35486;&#25991;&#31478;&#36093;(7+8+9&#26376;&#20221;)/(111&#24180;&#24230;)&#35486;&#25991;&#31478;&#36093;-(&#24544;&#23389;&#22283;&#23567;)&#25215;&#36774;&#20840;&#32291;&#35079;&#36093;&#24037;&#20316;/1110902&#20844;&#21578;&#35079;&#36093;&#21517;&#21934;/V&#28526;&#24030;&#39640;&#20013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37041;&#26131;&#25996;(&#26032;)/(&#711;)&#24544;&#23389;(&#25945;&#21209;&#34389;)111&#23416;&#24180;&#24230;&#24037;&#20316;&#21855;&#21205;/(1110618&#36215;)&#25945;&#21209;&#34389;-&#26131;&#25996;/0-B&#35486;&#25991;&#31478;&#36093;(7+8+9&#26376;&#20221;)/(111&#24180;&#24230;)&#35486;&#25991;&#31478;&#36093;-(&#24544;&#23389;&#22283;&#23567;)&#25215;&#36774;&#20840;&#32291;&#35079;&#36093;&#24037;&#20316;/1110902&#20844;&#21578;&#35079;&#36093;&#21517;&#21934;/V02-111&#24180;&#23631;&#26481;&#32291;&#37324;&#28207;&#21312;(&#25490;&#24207;&#29992;)-&#20061;&#22914;&#22283;&#20013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37041;&#26131;&#25996;(&#26032;)/(&#711;)&#24544;&#23389;(&#25945;&#21209;&#34389;)111&#23416;&#24180;&#24230;&#24037;&#20316;&#21855;&#21205;/(1110618&#36215;)&#25945;&#21209;&#34389;-&#26131;&#25996;/0-B&#35486;&#25991;&#31478;&#36093;(7+8+9&#26376;&#20221;)/(111&#24180;&#24230;)&#35486;&#25991;&#31478;&#36093;-(&#24544;&#23389;&#22283;&#23567;)&#25215;&#36774;&#20840;&#32291;&#35079;&#36093;&#24037;&#20316;/1110902&#20844;&#21578;&#35079;&#36093;&#21517;&#21934;/1110905&#38656;&#35201;&#35519;&#25972;&#30340;&#36039;&#26009;(&#21253;&#21547;&#35377;&#40367;&#20521;)/111&#24180;&#23631;&#26481;&#32291;&#35486;&#25991;&#31478;&#36093;&#35079;&#36093;&#22577;&#21517;&#34920;-&#37324;&#28207;&#21312;(&#26356;&#26032;&#2925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作表1"/>
      <sheetName val="項目編號"/>
    </sheetNames>
    <sheetDataSet>
      <sheetData sheetId="0"/>
      <sheetData sheetId="1">
        <row r="2">
          <cell r="A2">
            <v>1</v>
          </cell>
          <cell r="B2" t="str">
            <v>國語演說</v>
          </cell>
        </row>
        <row r="3">
          <cell r="A3">
            <v>2</v>
          </cell>
          <cell r="B3" t="str">
            <v>閩南語演說</v>
          </cell>
        </row>
        <row r="4">
          <cell r="A4">
            <v>3</v>
          </cell>
          <cell r="B4" t="str">
            <v>客語演說</v>
          </cell>
        </row>
        <row r="5">
          <cell r="A5">
            <v>4</v>
          </cell>
          <cell r="B5" t="str">
            <v>閩南語情境演說</v>
          </cell>
        </row>
        <row r="6">
          <cell r="A6">
            <v>5</v>
          </cell>
          <cell r="B6" t="str">
            <v>客語情境演說</v>
          </cell>
        </row>
        <row r="7">
          <cell r="A7">
            <v>6</v>
          </cell>
          <cell r="B7" t="str">
            <v>國語朗讀</v>
          </cell>
        </row>
        <row r="8">
          <cell r="A8">
            <v>7</v>
          </cell>
          <cell r="B8" t="str">
            <v>閩南語朗讀</v>
          </cell>
        </row>
        <row r="9">
          <cell r="A9">
            <v>8</v>
          </cell>
          <cell r="B9" t="str">
            <v>客語朗讀</v>
          </cell>
        </row>
        <row r="10">
          <cell r="A10">
            <v>9</v>
          </cell>
          <cell r="B10" t="str">
            <v>國語字音字形</v>
          </cell>
        </row>
        <row r="11">
          <cell r="A11">
            <v>10</v>
          </cell>
          <cell r="B11" t="str">
            <v>閩南語字音字形</v>
          </cell>
        </row>
        <row r="12">
          <cell r="A12">
            <v>11</v>
          </cell>
          <cell r="B12" t="str">
            <v>客語字音字形</v>
          </cell>
        </row>
        <row r="13">
          <cell r="A13">
            <v>12</v>
          </cell>
          <cell r="B13" t="str">
            <v>作文</v>
          </cell>
        </row>
        <row r="14">
          <cell r="A14">
            <v>13</v>
          </cell>
          <cell r="B14" t="str">
            <v>寫字</v>
          </cell>
        </row>
        <row r="15">
          <cell r="A15">
            <v>14</v>
          </cell>
          <cell r="B15" t="str">
            <v>英語朗讀</v>
          </cell>
        </row>
        <row r="16">
          <cell r="A16">
            <v>15</v>
          </cell>
          <cell r="B16" t="str">
            <v>英語演說</v>
          </cell>
        </row>
        <row r="17">
          <cell r="A17">
            <v>16</v>
          </cell>
          <cell r="B17" t="str">
            <v>英語作文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作表1"/>
      <sheetName val="項目編號"/>
    </sheetNames>
    <sheetDataSet>
      <sheetData sheetId="0"/>
      <sheetData sheetId="1">
        <row r="2">
          <cell r="A2">
            <v>1</v>
          </cell>
          <cell r="B2" t="str">
            <v>國語演說</v>
          </cell>
        </row>
        <row r="3">
          <cell r="A3">
            <v>2</v>
          </cell>
          <cell r="B3" t="str">
            <v>閩南語演說</v>
          </cell>
        </row>
        <row r="4">
          <cell r="A4">
            <v>3</v>
          </cell>
          <cell r="B4" t="str">
            <v>客語演說</v>
          </cell>
        </row>
        <row r="5">
          <cell r="A5">
            <v>4</v>
          </cell>
          <cell r="B5" t="str">
            <v>閩南語情境演說</v>
          </cell>
        </row>
        <row r="6">
          <cell r="A6">
            <v>5</v>
          </cell>
          <cell r="B6" t="str">
            <v>客語情境演說</v>
          </cell>
        </row>
        <row r="7">
          <cell r="A7">
            <v>6</v>
          </cell>
          <cell r="B7" t="str">
            <v>國語朗讀</v>
          </cell>
        </row>
        <row r="8">
          <cell r="A8">
            <v>7</v>
          </cell>
          <cell r="B8" t="str">
            <v>閩南語朗讀</v>
          </cell>
        </row>
        <row r="9">
          <cell r="A9">
            <v>8</v>
          </cell>
          <cell r="B9" t="str">
            <v>客語朗讀</v>
          </cell>
        </row>
        <row r="10">
          <cell r="A10">
            <v>9</v>
          </cell>
          <cell r="B10" t="str">
            <v>國語字音字形</v>
          </cell>
        </row>
        <row r="11">
          <cell r="A11">
            <v>10</v>
          </cell>
          <cell r="B11" t="str">
            <v>閩南語字音字形</v>
          </cell>
        </row>
        <row r="12">
          <cell r="A12">
            <v>11</v>
          </cell>
          <cell r="B12" t="str">
            <v>客語字音字形</v>
          </cell>
        </row>
        <row r="13">
          <cell r="A13">
            <v>12</v>
          </cell>
          <cell r="B13" t="str">
            <v>作文</v>
          </cell>
        </row>
        <row r="14">
          <cell r="A14">
            <v>13</v>
          </cell>
          <cell r="B14" t="str">
            <v>寫字</v>
          </cell>
        </row>
        <row r="15">
          <cell r="A15">
            <v>14</v>
          </cell>
          <cell r="B15" t="str">
            <v>英語朗讀</v>
          </cell>
        </row>
        <row r="16">
          <cell r="A16">
            <v>15</v>
          </cell>
          <cell r="B16" t="str">
            <v>英語演說</v>
          </cell>
        </row>
        <row r="17">
          <cell r="A17">
            <v>16</v>
          </cell>
          <cell r="B17" t="str">
            <v>英語作文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作表1"/>
      <sheetName val="項目編號"/>
    </sheetNames>
    <sheetDataSet>
      <sheetData sheetId="0"/>
      <sheetData sheetId="1">
        <row r="2">
          <cell r="A2">
            <v>1</v>
          </cell>
          <cell r="B2" t="str">
            <v>國語演說</v>
          </cell>
        </row>
        <row r="3">
          <cell r="A3">
            <v>2</v>
          </cell>
          <cell r="B3" t="str">
            <v>閩南語演說</v>
          </cell>
        </row>
        <row r="4">
          <cell r="A4">
            <v>3</v>
          </cell>
          <cell r="B4" t="str">
            <v>客語演說</v>
          </cell>
        </row>
        <row r="5">
          <cell r="A5">
            <v>4</v>
          </cell>
          <cell r="B5" t="str">
            <v>閩南語情境演說</v>
          </cell>
        </row>
        <row r="6">
          <cell r="A6">
            <v>5</v>
          </cell>
          <cell r="B6" t="str">
            <v>客語情境演說</v>
          </cell>
        </row>
        <row r="7">
          <cell r="A7">
            <v>6</v>
          </cell>
          <cell r="B7" t="str">
            <v>國語朗讀</v>
          </cell>
        </row>
        <row r="8">
          <cell r="A8">
            <v>7</v>
          </cell>
          <cell r="B8" t="str">
            <v>閩南語朗讀</v>
          </cell>
        </row>
        <row r="9">
          <cell r="A9">
            <v>8</v>
          </cell>
          <cell r="B9" t="str">
            <v>客語朗讀</v>
          </cell>
        </row>
        <row r="10">
          <cell r="A10">
            <v>9</v>
          </cell>
          <cell r="B10" t="str">
            <v>國語字音字形</v>
          </cell>
        </row>
        <row r="11">
          <cell r="A11">
            <v>10</v>
          </cell>
          <cell r="B11" t="str">
            <v>閩南語字音字形</v>
          </cell>
        </row>
        <row r="12">
          <cell r="A12">
            <v>11</v>
          </cell>
          <cell r="B12" t="str">
            <v>客語字音字形</v>
          </cell>
        </row>
        <row r="13">
          <cell r="A13">
            <v>12</v>
          </cell>
          <cell r="B13" t="str">
            <v>作文</v>
          </cell>
        </row>
        <row r="14">
          <cell r="A14">
            <v>13</v>
          </cell>
          <cell r="B14" t="str">
            <v>寫字</v>
          </cell>
        </row>
        <row r="15">
          <cell r="A15">
            <v>14</v>
          </cell>
          <cell r="B15" t="str">
            <v>英語朗讀</v>
          </cell>
        </row>
        <row r="16">
          <cell r="A16">
            <v>15</v>
          </cell>
          <cell r="B16" t="str">
            <v>英語演說</v>
          </cell>
        </row>
        <row r="17">
          <cell r="A17">
            <v>16</v>
          </cell>
          <cell r="B17" t="str">
            <v>英語作文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作表1"/>
      <sheetName val="項目編號"/>
    </sheetNames>
    <sheetDataSet>
      <sheetData sheetId="0"/>
      <sheetData sheetId="1">
        <row r="2">
          <cell r="A2">
            <v>1</v>
          </cell>
          <cell r="B2" t="str">
            <v>國語演說</v>
          </cell>
        </row>
        <row r="3">
          <cell r="A3">
            <v>2</v>
          </cell>
          <cell r="B3" t="str">
            <v>閩南語演說</v>
          </cell>
        </row>
        <row r="4">
          <cell r="A4">
            <v>3</v>
          </cell>
          <cell r="B4" t="str">
            <v>客語演說</v>
          </cell>
        </row>
        <row r="5">
          <cell r="A5">
            <v>4</v>
          </cell>
          <cell r="B5" t="str">
            <v>閩南語情境演說</v>
          </cell>
        </row>
        <row r="6">
          <cell r="A6">
            <v>5</v>
          </cell>
          <cell r="B6" t="str">
            <v>客語情境演說</v>
          </cell>
        </row>
        <row r="7">
          <cell r="A7">
            <v>6</v>
          </cell>
          <cell r="B7" t="str">
            <v>國語朗讀</v>
          </cell>
        </row>
        <row r="8">
          <cell r="A8">
            <v>7</v>
          </cell>
          <cell r="B8" t="str">
            <v>閩南語朗讀</v>
          </cell>
        </row>
        <row r="9">
          <cell r="A9">
            <v>8</v>
          </cell>
          <cell r="B9" t="str">
            <v>客語朗讀</v>
          </cell>
        </row>
        <row r="10">
          <cell r="A10">
            <v>9</v>
          </cell>
          <cell r="B10" t="str">
            <v>國語字音字形</v>
          </cell>
        </row>
        <row r="11">
          <cell r="A11">
            <v>10</v>
          </cell>
          <cell r="B11" t="str">
            <v>閩南語字音字形</v>
          </cell>
        </row>
        <row r="12">
          <cell r="A12">
            <v>11</v>
          </cell>
          <cell r="B12" t="str">
            <v>客語字音字形</v>
          </cell>
        </row>
        <row r="13">
          <cell r="A13">
            <v>12</v>
          </cell>
          <cell r="B13" t="str">
            <v>作文</v>
          </cell>
        </row>
        <row r="14">
          <cell r="A14">
            <v>13</v>
          </cell>
          <cell r="B14" t="str">
            <v>寫字</v>
          </cell>
        </row>
        <row r="15">
          <cell r="A15">
            <v>14</v>
          </cell>
          <cell r="B15" t="str">
            <v>英語朗讀</v>
          </cell>
        </row>
        <row r="16">
          <cell r="A16">
            <v>15</v>
          </cell>
          <cell r="B16" t="str">
            <v>英語演說</v>
          </cell>
        </row>
        <row r="17">
          <cell r="A17">
            <v>16</v>
          </cell>
          <cell r="B17" t="str">
            <v>英語作文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作表1"/>
      <sheetName val="項目編號"/>
    </sheetNames>
    <sheetDataSet>
      <sheetData sheetId="0"/>
      <sheetData sheetId="1">
        <row r="2">
          <cell r="A2">
            <v>1</v>
          </cell>
          <cell r="B2" t="str">
            <v>國語演說</v>
          </cell>
          <cell r="C2">
            <v>1</v>
          </cell>
          <cell r="D2" t="str">
            <v>國小學生組</v>
          </cell>
        </row>
        <row r="3">
          <cell r="A3">
            <v>2</v>
          </cell>
          <cell r="B3" t="str">
            <v>閩南語演說</v>
          </cell>
          <cell r="C3">
            <v>2</v>
          </cell>
          <cell r="D3" t="str">
            <v>國中學生組</v>
          </cell>
        </row>
        <row r="4">
          <cell r="A4">
            <v>3</v>
          </cell>
          <cell r="B4" t="str">
            <v>客語演說</v>
          </cell>
          <cell r="C4">
            <v>3</v>
          </cell>
          <cell r="D4" t="str">
            <v>高中學生組</v>
          </cell>
        </row>
        <row r="5">
          <cell r="A5">
            <v>4</v>
          </cell>
          <cell r="B5" t="str">
            <v>閩南語情境演說</v>
          </cell>
          <cell r="C5">
            <v>4</v>
          </cell>
          <cell r="D5" t="str">
            <v>教師組</v>
          </cell>
        </row>
        <row r="6">
          <cell r="A6">
            <v>5</v>
          </cell>
          <cell r="B6" t="str">
            <v>客語情境演說</v>
          </cell>
          <cell r="C6">
            <v>5</v>
          </cell>
          <cell r="D6" t="str">
            <v>社會組</v>
          </cell>
        </row>
        <row r="7">
          <cell r="A7">
            <v>6</v>
          </cell>
          <cell r="B7" t="str">
            <v>國語朗讀</v>
          </cell>
          <cell r="C7">
            <v>0</v>
          </cell>
          <cell r="D7">
            <v>0</v>
          </cell>
        </row>
        <row r="8">
          <cell r="A8">
            <v>7</v>
          </cell>
          <cell r="B8" t="str">
            <v>閩南語朗讀</v>
          </cell>
          <cell r="C8">
            <v>0</v>
          </cell>
          <cell r="D8">
            <v>0</v>
          </cell>
        </row>
        <row r="9">
          <cell r="A9">
            <v>8</v>
          </cell>
          <cell r="B9" t="str">
            <v>客語朗讀</v>
          </cell>
          <cell r="C9">
            <v>0</v>
          </cell>
          <cell r="D9">
            <v>0</v>
          </cell>
        </row>
        <row r="10">
          <cell r="A10">
            <v>9</v>
          </cell>
          <cell r="B10" t="str">
            <v>國語字音字形</v>
          </cell>
          <cell r="C10">
            <v>0</v>
          </cell>
          <cell r="D10">
            <v>0</v>
          </cell>
        </row>
        <row r="11">
          <cell r="A11">
            <v>10</v>
          </cell>
          <cell r="B11" t="str">
            <v>閩南語字音字形</v>
          </cell>
          <cell r="C11">
            <v>0</v>
          </cell>
          <cell r="D11">
            <v>0</v>
          </cell>
        </row>
        <row r="12">
          <cell r="A12">
            <v>11</v>
          </cell>
          <cell r="B12" t="str">
            <v>客語字音字形</v>
          </cell>
          <cell r="C12">
            <v>0</v>
          </cell>
          <cell r="D12">
            <v>0</v>
          </cell>
        </row>
        <row r="13">
          <cell r="A13">
            <v>12</v>
          </cell>
          <cell r="B13" t="str">
            <v>作文</v>
          </cell>
          <cell r="C13">
            <v>0</v>
          </cell>
          <cell r="D13">
            <v>0</v>
          </cell>
        </row>
        <row r="14">
          <cell r="A14">
            <v>13</v>
          </cell>
          <cell r="B14" t="str">
            <v>寫字</v>
          </cell>
          <cell r="C14">
            <v>0</v>
          </cell>
          <cell r="D14">
            <v>0</v>
          </cell>
        </row>
        <row r="15">
          <cell r="A15">
            <v>14</v>
          </cell>
          <cell r="B15" t="str">
            <v>英語朗讀</v>
          </cell>
          <cell r="C15">
            <v>0</v>
          </cell>
          <cell r="D15">
            <v>0</v>
          </cell>
        </row>
        <row r="16">
          <cell r="A16">
            <v>15</v>
          </cell>
          <cell r="B16" t="str">
            <v>英語演說</v>
          </cell>
          <cell r="C16">
            <v>0</v>
          </cell>
          <cell r="D16">
            <v>0</v>
          </cell>
        </row>
        <row r="17">
          <cell r="A17">
            <v>16</v>
          </cell>
          <cell r="B17" t="str">
            <v>英語作文</v>
          </cell>
          <cell r="C17">
            <v>0</v>
          </cell>
          <cell r="D17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作表1"/>
      <sheetName val="項目編號"/>
    </sheetNames>
    <sheetDataSet>
      <sheetData sheetId="0" refreshError="1"/>
      <sheetData sheetId="1" refreshError="1">
        <row r="2">
          <cell r="C2">
            <v>1</v>
          </cell>
          <cell r="D2" t="str">
            <v>國小學生組</v>
          </cell>
        </row>
        <row r="3">
          <cell r="C3">
            <v>2</v>
          </cell>
          <cell r="D3" t="str">
            <v>國中學生組</v>
          </cell>
        </row>
        <row r="4">
          <cell r="C4">
            <v>3</v>
          </cell>
          <cell r="D4" t="str">
            <v>高中學生組</v>
          </cell>
        </row>
        <row r="5">
          <cell r="C5">
            <v>4</v>
          </cell>
          <cell r="D5" t="str">
            <v>教師組</v>
          </cell>
        </row>
        <row r="6">
          <cell r="C6">
            <v>5</v>
          </cell>
          <cell r="D6" t="str">
            <v>社會組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作表1"/>
      <sheetName val="項目編號"/>
    </sheetNames>
    <sheetDataSet>
      <sheetData sheetId="0"/>
      <sheetData sheetId="1">
        <row r="2">
          <cell r="A2">
            <v>1</v>
          </cell>
          <cell r="B2" t="str">
            <v>國語演說</v>
          </cell>
        </row>
        <row r="3">
          <cell r="A3">
            <v>2</v>
          </cell>
          <cell r="B3" t="str">
            <v>閩南語演說</v>
          </cell>
        </row>
        <row r="4">
          <cell r="A4">
            <v>3</v>
          </cell>
          <cell r="B4" t="str">
            <v>客語演說</v>
          </cell>
        </row>
        <row r="5">
          <cell r="A5">
            <v>4</v>
          </cell>
          <cell r="B5" t="str">
            <v>閩南語情境演說</v>
          </cell>
        </row>
        <row r="6">
          <cell r="A6">
            <v>5</v>
          </cell>
          <cell r="B6" t="str">
            <v>客語情境演說</v>
          </cell>
        </row>
        <row r="7">
          <cell r="A7">
            <v>6</v>
          </cell>
          <cell r="B7" t="str">
            <v>國語朗讀</v>
          </cell>
        </row>
        <row r="8">
          <cell r="A8">
            <v>7</v>
          </cell>
          <cell r="B8" t="str">
            <v>閩南語朗讀</v>
          </cell>
        </row>
        <row r="9">
          <cell r="A9">
            <v>8</v>
          </cell>
          <cell r="B9" t="str">
            <v>客語朗讀</v>
          </cell>
        </row>
        <row r="10">
          <cell r="A10">
            <v>9</v>
          </cell>
          <cell r="B10" t="str">
            <v>國語字音字形</v>
          </cell>
        </row>
        <row r="11">
          <cell r="A11">
            <v>10</v>
          </cell>
          <cell r="B11" t="str">
            <v>閩南語字音字形</v>
          </cell>
        </row>
        <row r="12">
          <cell r="A12">
            <v>11</v>
          </cell>
          <cell r="B12" t="str">
            <v>客語字音字形</v>
          </cell>
        </row>
        <row r="13">
          <cell r="A13">
            <v>12</v>
          </cell>
          <cell r="B13" t="str">
            <v>作文</v>
          </cell>
        </row>
        <row r="14">
          <cell r="A14">
            <v>13</v>
          </cell>
          <cell r="B14" t="str">
            <v>寫字</v>
          </cell>
        </row>
        <row r="15">
          <cell r="A15">
            <v>14</v>
          </cell>
          <cell r="B15" t="str">
            <v>英語朗讀</v>
          </cell>
        </row>
        <row r="16">
          <cell r="A16">
            <v>15</v>
          </cell>
          <cell r="B16" t="str">
            <v>英語演說</v>
          </cell>
        </row>
        <row r="17">
          <cell r="A17">
            <v>16</v>
          </cell>
          <cell r="B17" t="str">
            <v>英語作文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作表1"/>
      <sheetName val="項目編號"/>
    </sheetNames>
    <sheetDataSet>
      <sheetData sheetId="0"/>
      <sheetData sheetId="1">
        <row r="2">
          <cell r="A2">
            <v>1</v>
          </cell>
          <cell r="B2" t="str">
            <v>國語演說</v>
          </cell>
        </row>
        <row r="3">
          <cell r="A3">
            <v>2</v>
          </cell>
          <cell r="B3" t="str">
            <v>閩南語演說</v>
          </cell>
        </row>
        <row r="4">
          <cell r="A4">
            <v>3</v>
          </cell>
          <cell r="B4" t="str">
            <v>客語演說</v>
          </cell>
        </row>
        <row r="5">
          <cell r="A5">
            <v>4</v>
          </cell>
          <cell r="B5" t="str">
            <v>閩南語情境演說</v>
          </cell>
        </row>
        <row r="6">
          <cell r="A6">
            <v>5</v>
          </cell>
          <cell r="B6" t="str">
            <v>客語情境演說</v>
          </cell>
        </row>
        <row r="7">
          <cell r="A7">
            <v>6</v>
          </cell>
          <cell r="B7" t="str">
            <v>國語朗讀</v>
          </cell>
        </row>
        <row r="8">
          <cell r="A8">
            <v>7</v>
          </cell>
          <cell r="B8" t="str">
            <v>閩南語朗讀</v>
          </cell>
        </row>
        <row r="9">
          <cell r="A9">
            <v>8</v>
          </cell>
          <cell r="B9" t="str">
            <v>客語朗讀</v>
          </cell>
        </row>
        <row r="10">
          <cell r="A10">
            <v>9</v>
          </cell>
          <cell r="B10" t="str">
            <v>國語字音字形</v>
          </cell>
        </row>
        <row r="11">
          <cell r="A11">
            <v>10</v>
          </cell>
          <cell r="B11" t="str">
            <v>閩南語字音字形</v>
          </cell>
        </row>
        <row r="12">
          <cell r="A12">
            <v>11</v>
          </cell>
          <cell r="B12" t="str">
            <v>客語字音字形</v>
          </cell>
        </row>
        <row r="13">
          <cell r="A13">
            <v>12</v>
          </cell>
          <cell r="B13" t="str">
            <v>作文</v>
          </cell>
        </row>
        <row r="14">
          <cell r="A14">
            <v>13</v>
          </cell>
          <cell r="B14" t="str">
            <v>寫字</v>
          </cell>
        </row>
        <row r="15">
          <cell r="A15">
            <v>14</v>
          </cell>
          <cell r="B15" t="str">
            <v>英語朗讀</v>
          </cell>
        </row>
        <row r="16">
          <cell r="A16">
            <v>15</v>
          </cell>
          <cell r="B16" t="str">
            <v>英語演說</v>
          </cell>
        </row>
        <row r="17">
          <cell r="A17">
            <v>16</v>
          </cell>
          <cell r="B17" t="str">
            <v>英語作文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語文競賽報名表總表"/>
      <sheetName val="項目編號"/>
    </sheetNames>
    <sheetDataSet>
      <sheetData sheetId="0" refreshError="1"/>
      <sheetData sheetId="1" refreshError="1">
        <row r="2">
          <cell r="A2">
            <v>1</v>
          </cell>
          <cell r="B2" t="str">
            <v>國小學生組</v>
          </cell>
          <cell r="C2">
            <v>1</v>
          </cell>
          <cell r="D2" t="str">
            <v>國語演說</v>
          </cell>
          <cell r="E2">
            <v>1</v>
          </cell>
          <cell r="F2" t="str">
            <v>屏東區</v>
          </cell>
        </row>
        <row r="3">
          <cell r="A3">
            <v>2</v>
          </cell>
          <cell r="B3" t="str">
            <v>國中學生組</v>
          </cell>
          <cell r="C3">
            <v>2</v>
          </cell>
          <cell r="D3" t="str">
            <v>閩南語演說</v>
          </cell>
          <cell r="E3">
            <v>2</v>
          </cell>
          <cell r="F3" t="str">
            <v>內埔區</v>
          </cell>
        </row>
        <row r="4">
          <cell r="A4">
            <v>3</v>
          </cell>
          <cell r="B4" t="str">
            <v>高中學生組</v>
          </cell>
          <cell r="C4">
            <v>3</v>
          </cell>
          <cell r="D4" t="str">
            <v>客語演說</v>
          </cell>
          <cell r="E4">
            <v>3</v>
          </cell>
          <cell r="F4" t="str">
            <v>潮州區</v>
          </cell>
        </row>
        <row r="5">
          <cell r="A5">
            <v>4</v>
          </cell>
          <cell r="B5" t="str">
            <v>教師組</v>
          </cell>
          <cell r="C5">
            <v>4</v>
          </cell>
          <cell r="D5" t="str">
            <v>國語朗讀</v>
          </cell>
          <cell r="E5">
            <v>4</v>
          </cell>
          <cell r="F5" t="str">
            <v>里港區</v>
          </cell>
        </row>
        <row r="6">
          <cell r="A6">
            <v>5</v>
          </cell>
          <cell r="B6" t="str">
            <v>社會組</v>
          </cell>
          <cell r="C6">
            <v>5</v>
          </cell>
          <cell r="D6" t="str">
            <v>閩南語朗讀</v>
          </cell>
          <cell r="E6">
            <v>5</v>
          </cell>
          <cell r="F6" t="str">
            <v>東港區</v>
          </cell>
        </row>
        <row r="7">
          <cell r="C7">
            <v>6</v>
          </cell>
          <cell r="D7" t="str">
            <v>客語朗讀</v>
          </cell>
          <cell r="E7">
            <v>6</v>
          </cell>
          <cell r="F7" t="str">
            <v>恆春區</v>
          </cell>
        </row>
        <row r="8">
          <cell r="C8">
            <v>7</v>
          </cell>
          <cell r="D8" t="str">
            <v>國語字音字形</v>
          </cell>
          <cell r="E8">
            <v>7</v>
          </cell>
          <cell r="F8" t="str">
            <v>不分區</v>
          </cell>
        </row>
        <row r="9">
          <cell r="C9">
            <v>8</v>
          </cell>
          <cell r="D9" t="str">
            <v>閩南語字音字形</v>
          </cell>
        </row>
        <row r="10">
          <cell r="C10">
            <v>9</v>
          </cell>
          <cell r="D10" t="str">
            <v>客語字音字形</v>
          </cell>
        </row>
        <row r="11">
          <cell r="C11">
            <v>10</v>
          </cell>
          <cell r="D11" t="str">
            <v>作文</v>
          </cell>
        </row>
        <row r="12">
          <cell r="C12">
            <v>11</v>
          </cell>
          <cell r="D12" t="str">
            <v>寫字</v>
          </cell>
        </row>
        <row r="13">
          <cell r="C13">
            <v>12</v>
          </cell>
          <cell r="D13" t="str">
            <v>英語朗讀</v>
          </cell>
        </row>
        <row r="14">
          <cell r="C14">
            <v>13</v>
          </cell>
          <cell r="D14" t="str">
            <v>英語演說</v>
          </cell>
        </row>
        <row r="15">
          <cell r="C15">
            <v>14</v>
          </cell>
          <cell r="D15" t="str">
            <v>英語作文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作表1"/>
      <sheetName val="項目編號"/>
    </sheetNames>
    <sheetDataSet>
      <sheetData sheetId="0"/>
      <sheetData sheetId="1">
        <row r="2">
          <cell r="A2">
            <v>1</v>
          </cell>
          <cell r="B2" t="str">
            <v>國語演說</v>
          </cell>
        </row>
        <row r="3">
          <cell r="A3">
            <v>2</v>
          </cell>
          <cell r="B3" t="str">
            <v>閩南語演說</v>
          </cell>
        </row>
        <row r="4">
          <cell r="A4">
            <v>3</v>
          </cell>
          <cell r="B4" t="str">
            <v>客語演說</v>
          </cell>
        </row>
        <row r="5">
          <cell r="A5">
            <v>4</v>
          </cell>
          <cell r="B5" t="str">
            <v>閩南語情境演說</v>
          </cell>
        </row>
        <row r="6">
          <cell r="A6">
            <v>5</v>
          </cell>
          <cell r="B6" t="str">
            <v>客語情境演說</v>
          </cell>
        </row>
        <row r="7">
          <cell r="A7">
            <v>6</v>
          </cell>
          <cell r="B7" t="str">
            <v>國語朗讀</v>
          </cell>
        </row>
        <row r="8">
          <cell r="A8">
            <v>7</v>
          </cell>
          <cell r="B8" t="str">
            <v>閩南語朗讀</v>
          </cell>
        </row>
        <row r="9">
          <cell r="A9">
            <v>8</v>
          </cell>
          <cell r="B9" t="str">
            <v>客語朗讀</v>
          </cell>
        </row>
        <row r="10">
          <cell r="A10">
            <v>9</v>
          </cell>
          <cell r="B10" t="str">
            <v>國語字音字形</v>
          </cell>
        </row>
        <row r="11">
          <cell r="A11">
            <v>10</v>
          </cell>
          <cell r="B11" t="str">
            <v>閩南語字音字形</v>
          </cell>
        </row>
        <row r="12">
          <cell r="A12">
            <v>11</v>
          </cell>
          <cell r="B12" t="str">
            <v>客語字音字形</v>
          </cell>
        </row>
        <row r="13">
          <cell r="A13">
            <v>12</v>
          </cell>
          <cell r="B13" t="str">
            <v>作文</v>
          </cell>
        </row>
        <row r="14">
          <cell r="A14">
            <v>13</v>
          </cell>
          <cell r="B14" t="str">
            <v>寫字</v>
          </cell>
        </row>
        <row r="15">
          <cell r="A15">
            <v>14</v>
          </cell>
          <cell r="B15" t="str">
            <v>英語朗讀</v>
          </cell>
        </row>
        <row r="16">
          <cell r="A16">
            <v>15</v>
          </cell>
          <cell r="B16" t="str">
            <v>英語演說</v>
          </cell>
        </row>
        <row r="17">
          <cell r="A17">
            <v>16</v>
          </cell>
          <cell r="B17" t="str">
            <v>英語作文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作表1"/>
      <sheetName val="項目編號"/>
    </sheetNames>
    <sheetDataSet>
      <sheetData sheetId="0"/>
      <sheetData sheetId="1">
        <row r="2">
          <cell r="A2">
            <v>1</v>
          </cell>
          <cell r="B2" t="str">
            <v>國語演說</v>
          </cell>
          <cell r="C2">
            <v>1</v>
          </cell>
          <cell r="D2" t="str">
            <v>國小學生組</v>
          </cell>
        </row>
        <row r="3">
          <cell r="A3">
            <v>2</v>
          </cell>
          <cell r="B3" t="str">
            <v>閩南語演說</v>
          </cell>
          <cell r="C3">
            <v>2</v>
          </cell>
          <cell r="D3" t="str">
            <v>國中學生組</v>
          </cell>
        </row>
        <row r="4">
          <cell r="A4">
            <v>3</v>
          </cell>
          <cell r="B4" t="str">
            <v>客語演說</v>
          </cell>
          <cell r="C4">
            <v>3</v>
          </cell>
          <cell r="D4" t="str">
            <v>高中學生組</v>
          </cell>
        </row>
        <row r="5">
          <cell r="A5">
            <v>4</v>
          </cell>
          <cell r="B5" t="str">
            <v>閩南語情境演說</v>
          </cell>
          <cell r="C5">
            <v>4</v>
          </cell>
          <cell r="D5" t="str">
            <v>教師組</v>
          </cell>
        </row>
        <row r="6">
          <cell r="A6">
            <v>5</v>
          </cell>
          <cell r="B6" t="str">
            <v>客語情境演說</v>
          </cell>
          <cell r="C6">
            <v>5</v>
          </cell>
          <cell r="D6" t="str">
            <v>社會組</v>
          </cell>
        </row>
        <row r="7">
          <cell r="A7">
            <v>6</v>
          </cell>
          <cell r="B7" t="str">
            <v>國語朗讀</v>
          </cell>
          <cell r="C7">
            <v>0</v>
          </cell>
          <cell r="D7">
            <v>0</v>
          </cell>
        </row>
        <row r="8">
          <cell r="A8">
            <v>7</v>
          </cell>
          <cell r="B8" t="str">
            <v>閩南語朗讀</v>
          </cell>
          <cell r="C8">
            <v>0</v>
          </cell>
          <cell r="D8">
            <v>0</v>
          </cell>
        </row>
        <row r="9">
          <cell r="A9">
            <v>8</v>
          </cell>
          <cell r="B9" t="str">
            <v>客語朗讀</v>
          </cell>
          <cell r="C9">
            <v>0</v>
          </cell>
          <cell r="D9">
            <v>0</v>
          </cell>
        </row>
        <row r="10">
          <cell r="A10">
            <v>9</v>
          </cell>
          <cell r="B10" t="str">
            <v>國語字音字形</v>
          </cell>
          <cell r="C10">
            <v>0</v>
          </cell>
          <cell r="D10">
            <v>0</v>
          </cell>
        </row>
        <row r="11">
          <cell r="A11">
            <v>10</v>
          </cell>
          <cell r="B11" t="str">
            <v>閩南語字音字形</v>
          </cell>
          <cell r="C11">
            <v>0</v>
          </cell>
          <cell r="D11">
            <v>0</v>
          </cell>
        </row>
        <row r="12">
          <cell r="A12">
            <v>11</v>
          </cell>
          <cell r="B12" t="str">
            <v>客語字音字形</v>
          </cell>
          <cell r="C12">
            <v>0</v>
          </cell>
          <cell r="D12">
            <v>0</v>
          </cell>
        </row>
        <row r="13">
          <cell r="A13">
            <v>12</v>
          </cell>
          <cell r="B13" t="str">
            <v>作文</v>
          </cell>
          <cell r="C13">
            <v>0</v>
          </cell>
          <cell r="D13">
            <v>0</v>
          </cell>
        </row>
        <row r="14">
          <cell r="A14">
            <v>13</v>
          </cell>
          <cell r="B14" t="str">
            <v>寫字</v>
          </cell>
          <cell r="C14">
            <v>0</v>
          </cell>
          <cell r="D14">
            <v>0</v>
          </cell>
        </row>
        <row r="15">
          <cell r="A15">
            <v>14</v>
          </cell>
          <cell r="B15" t="str">
            <v>英語朗讀</v>
          </cell>
          <cell r="C15">
            <v>0</v>
          </cell>
          <cell r="D15">
            <v>0</v>
          </cell>
        </row>
        <row r="16">
          <cell r="A16">
            <v>15</v>
          </cell>
          <cell r="B16" t="str">
            <v>英語演說</v>
          </cell>
          <cell r="C16">
            <v>0</v>
          </cell>
          <cell r="D16">
            <v>0</v>
          </cell>
        </row>
        <row r="17">
          <cell r="A17">
            <v>16</v>
          </cell>
          <cell r="B17" t="str">
            <v>英語作文</v>
          </cell>
          <cell r="C17">
            <v>0</v>
          </cell>
          <cell r="D17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作表1"/>
      <sheetName val="項目編號"/>
    </sheetNames>
    <sheetDataSet>
      <sheetData sheetId="0"/>
      <sheetData sheetId="1">
        <row r="2">
          <cell r="A2">
            <v>1</v>
          </cell>
          <cell r="B2" t="str">
            <v>國語演說</v>
          </cell>
        </row>
        <row r="3">
          <cell r="A3">
            <v>2</v>
          </cell>
          <cell r="B3" t="str">
            <v>閩南語演說</v>
          </cell>
        </row>
        <row r="4">
          <cell r="A4">
            <v>3</v>
          </cell>
          <cell r="B4" t="str">
            <v>客語演說</v>
          </cell>
        </row>
        <row r="5">
          <cell r="A5">
            <v>4</v>
          </cell>
          <cell r="B5" t="str">
            <v>閩南語情境演說</v>
          </cell>
        </row>
        <row r="6">
          <cell r="A6">
            <v>5</v>
          </cell>
          <cell r="B6" t="str">
            <v>客語情境演說</v>
          </cell>
        </row>
        <row r="7">
          <cell r="A7">
            <v>6</v>
          </cell>
          <cell r="B7" t="str">
            <v>國語朗讀</v>
          </cell>
        </row>
        <row r="8">
          <cell r="A8">
            <v>7</v>
          </cell>
          <cell r="B8" t="str">
            <v>閩南語朗讀</v>
          </cell>
        </row>
        <row r="9">
          <cell r="A9">
            <v>8</v>
          </cell>
          <cell r="B9" t="str">
            <v>客語朗讀</v>
          </cell>
        </row>
        <row r="10">
          <cell r="A10">
            <v>9</v>
          </cell>
          <cell r="B10" t="str">
            <v>國語字音字形</v>
          </cell>
        </row>
        <row r="11">
          <cell r="A11">
            <v>10</v>
          </cell>
          <cell r="B11" t="str">
            <v>閩南語字音字形</v>
          </cell>
        </row>
        <row r="12">
          <cell r="A12">
            <v>11</v>
          </cell>
          <cell r="B12" t="str">
            <v>客語字音字形</v>
          </cell>
        </row>
        <row r="13">
          <cell r="A13">
            <v>12</v>
          </cell>
          <cell r="B13" t="str">
            <v>作文</v>
          </cell>
        </row>
        <row r="14">
          <cell r="A14">
            <v>13</v>
          </cell>
          <cell r="B14" t="str">
            <v>寫字</v>
          </cell>
        </row>
        <row r="15">
          <cell r="A15">
            <v>14</v>
          </cell>
          <cell r="B15" t="str">
            <v>英語朗讀</v>
          </cell>
        </row>
        <row r="16">
          <cell r="A16">
            <v>15</v>
          </cell>
          <cell r="B16" t="str">
            <v>英語演說</v>
          </cell>
        </row>
        <row r="17">
          <cell r="A17">
            <v>16</v>
          </cell>
          <cell r="B17" t="str">
            <v>英語作文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作表1"/>
      <sheetName val="項目編號"/>
    </sheetNames>
    <sheetDataSet>
      <sheetData sheetId="0"/>
      <sheetData sheetId="1">
        <row r="2">
          <cell r="A2">
            <v>1</v>
          </cell>
          <cell r="B2" t="str">
            <v>國語演說</v>
          </cell>
        </row>
        <row r="3">
          <cell r="A3">
            <v>2</v>
          </cell>
          <cell r="B3" t="str">
            <v>閩南語演說</v>
          </cell>
        </row>
        <row r="4">
          <cell r="A4">
            <v>3</v>
          </cell>
          <cell r="B4" t="str">
            <v>客語演說</v>
          </cell>
        </row>
        <row r="5">
          <cell r="A5">
            <v>4</v>
          </cell>
          <cell r="B5" t="str">
            <v>閩南語情境演說</v>
          </cell>
        </row>
        <row r="6">
          <cell r="A6">
            <v>5</v>
          </cell>
          <cell r="B6" t="str">
            <v>客語情境演說</v>
          </cell>
        </row>
        <row r="7">
          <cell r="A7">
            <v>6</v>
          </cell>
          <cell r="B7" t="str">
            <v>國語朗讀</v>
          </cell>
        </row>
        <row r="8">
          <cell r="A8">
            <v>7</v>
          </cell>
          <cell r="B8" t="str">
            <v>閩南語朗讀</v>
          </cell>
        </row>
        <row r="9">
          <cell r="A9">
            <v>8</v>
          </cell>
          <cell r="B9" t="str">
            <v>客語朗讀</v>
          </cell>
        </row>
        <row r="10">
          <cell r="A10">
            <v>9</v>
          </cell>
          <cell r="B10" t="str">
            <v>國語字音字形</v>
          </cell>
        </row>
        <row r="11">
          <cell r="A11">
            <v>10</v>
          </cell>
          <cell r="B11" t="str">
            <v>閩南語字音字形</v>
          </cell>
        </row>
        <row r="12">
          <cell r="A12">
            <v>11</v>
          </cell>
          <cell r="B12" t="str">
            <v>客語字音字形</v>
          </cell>
        </row>
        <row r="13">
          <cell r="A13">
            <v>12</v>
          </cell>
          <cell r="B13" t="str">
            <v>作文</v>
          </cell>
        </row>
        <row r="14">
          <cell r="A14">
            <v>13</v>
          </cell>
          <cell r="B14" t="str">
            <v>寫字</v>
          </cell>
        </row>
        <row r="15">
          <cell r="A15">
            <v>14</v>
          </cell>
          <cell r="B15" t="str">
            <v>英語朗讀</v>
          </cell>
        </row>
        <row r="16">
          <cell r="A16">
            <v>15</v>
          </cell>
          <cell r="B16" t="str">
            <v>英語演說</v>
          </cell>
        </row>
        <row r="17">
          <cell r="A17">
            <v>16</v>
          </cell>
          <cell r="B17" t="str">
            <v>英語作文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作表1"/>
      <sheetName val="項目編號"/>
    </sheetNames>
    <sheetDataSet>
      <sheetData sheetId="0"/>
      <sheetData sheetId="1">
        <row r="2">
          <cell r="C2">
            <v>1</v>
          </cell>
          <cell r="D2" t="str">
            <v>國小學生組</v>
          </cell>
          <cell r="E2">
            <v>1</v>
          </cell>
          <cell r="F2" t="str">
            <v>屏東區</v>
          </cell>
        </row>
        <row r="3">
          <cell r="C3">
            <v>2</v>
          </cell>
          <cell r="D3" t="str">
            <v>國中學生組</v>
          </cell>
          <cell r="E3">
            <v>2</v>
          </cell>
          <cell r="F3" t="str">
            <v>內埔區</v>
          </cell>
        </row>
        <row r="4">
          <cell r="C4">
            <v>3</v>
          </cell>
          <cell r="D4" t="str">
            <v>高中學生組</v>
          </cell>
          <cell r="E4">
            <v>3</v>
          </cell>
          <cell r="F4" t="str">
            <v>潮州區</v>
          </cell>
        </row>
        <row r="5">
          <cell r="C5">
            <v>4</v>
          </cell>
          <cell r="D5" t="str">
            <v>教師組</v>
          </cell>
          <cell r="E5">
            <v>4</v>
          </cell>
          <cell r="F5" t="str">
            <v>里港區</v>
          </cell>
        </row>
        <row r="6">
          <cell r="C6">
            <v>5</v>
          </cell>
          <cell r="D6" t="str">
            <v>社會組</v>
          </cell>
          <cell r="E6">
            <v>5</v>
          </cell>
          <cell r="F6" t="str">
            <v>東港區</v>
          </cell>
        </row>
        <row r="7">
          <cell r="C7">
            <v>0</v>
          </cell>
          <cell r="D7">
            <v>0</v>
          </cell>
          <cell r="E7">
            <v>6</v>
          </cell>
          <cell r="F7" t="str">
            <v>恆春區</v>
          </cell>
        </row>
        <row r="8">
          <cell r="C8">
            <v>0</v>
          </cell>
          <cell r="D8">
            <v>0</v>
          </cell>
          <cell r="E8">
            <v>7</v>
          </cell>
          <cell r="F8" t="str">
            <v>不分區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workbookViewId="0">
      <selection activeCell="K6" sqref="K6"/>
    </sheetView>
  </sheetViews>
  <sheetFormatPr defaultRowHeight="16.2" x14ac:dyDescent="0.3"/>
  <cols>
    <col min="1" max="1" width="9.5546875" customWidth="1"/>
    <col min="2" max="2" width="19.44140625" customWidth="1"/>
    <col min="3" max="3" width="7.21875" customWidth="1"/>
    <col min="4" max="4" width="13" customWidth="1"/>
    <col min="5" max="5" width="7.21875" customWidth="1"/>
    <col min="6" max="6" width="11.109375" customWidth="1"/>
    <col min="7" max="7" width="19.33203125" style="15" customWidth="1"/>
  </cols>
  <sheetData>
    <row r="1" spans="1:7" ht="27.6" customHeight="1" x14ac:dyDescent="0.3">
      <c r="A1" s="22" t="s">
        <v>174</v>
      </c>
      <c r="B1" s="23"/>
      <c r="C1" s="23"/>
      <c r="D1" s="23"/>
      <c r="E1" s="23"/>
      <c r="F1" s="23"/>
      <c r="G1" s="24"/>
    </row>
    <row r="2" spans="1:7" ht="37.799999999999997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" t="s">
        <v>6</v>
      </c>
    </row>
    <row r="3" spans="1:7" x14ac:dyDescent="0.3">
      <c r="A3" s="3">
        <v>4</v>
      </c>
      <c r="B3" s="4" t="s">
        <v>7</v>
      </c>
      <c r="C3" s="3">
        <v>1</v>
      </c>
      <c r="D3" s="5" t="s">
        <v>8</v>
      </c>
      <c r="E3" s="3">
        <v>1</v>
      </c>
      <c r="F3" s="6" t="s">
        <v>9</v>
      </c>
      <c r="G3" s="7" t="s">
        <v>10</v>
      </c>
    </row>
    <row r="4" spans="1:7" x14ac:dyDescent="0.3">
      <c r="A4" s="3">
        <v>1</v>
      </c>
      <c r="B4" s="4" t="str">
        <f>IF(A4="","",VLOOKUP(A4,[1]項目編號!$A$2:$B$17,2))</f>
        <v>國語演說</v>
      </c>
      <c r="C4" s="3">
        <v>1</v>
      </c>
      <c r="D4" s="5" t="s">
        <v>8</v>
      </c>
      <c r="E4" s="3">
        <v>1</v>
      </c>
      <c r="F4" s="6" t="s">
        <v>9</v>
      </c>
      <c r="G4" s="7" t="s">
        <v>11</v>
      </c>
    </row>
    <row r="5" spans="1:7" x14ac:dyDescent="0.3">
      <c r="A5" s="3">
        <v>1</v>
      </c>
      <c r="B5" s="4" t="str">
        <f>IF(A5="","",VLOOKUP(A5,[1]項目編號!$A$2:$B$17,2))</f>
        <v>國語演說</v>
      </c>
      <c r="C5" s="3">
        <v>1</v>
      </c>
      <c r="D5" s="5" t="s">
        <v>8</v>
      </c>
      <c r="E5" s="3">
        <v>1</v>
      </c>
      <c r="F5" s="6" t="s">
        <v>9</v>
      </c>
      <c r="G5" s="7" t="s">
        <v>12</v>
      </c>
    </row>
    <row r="6" spans="1:7" x14ac:dyDescent="0.3">
      <c r="A6" s="3">
        <v>13</v>
      </c>
      <c r="B6" s="4" t="str">
        <f>IF(A6="","",VLOOKUP(A6,[1]項目編號!$A$2:$B$17,2))</f>
        <v>寫字</v>
      </c>
      <c r="C6" s="3">
        <v>1</v>
      </c>
      <c r="D6" s="5" t="s">
        <v>8</v>
      </c>
      <c r="E6" s="3">
        <v>1</v>
      </c>
      <c r="F6" s="6" t="s">
        <v>9</v>
      </c>
      <c r="G6" s="7" t="s">
        <v>13</v>
      </c>
    </row>
    <row r="7" spans="1:7" x14ac:dyDescent="0.3">
      <c r="A7" s="3">
        <v>13</v>
      </c>
      <c r="B7" s="4" t="str">
        <f>IF(A7="","",VLOOKUP(A7,[1]項目編號!$A$2:$B$17,2))</f>
        <v>寫字</v>
      </c>
      <c r="C7" s="3">
        <v>1</v>
      </c>
      <c r="D7" s="5" t="s">
        <v>8</v>
      </c>
      <c r="E7" s="3">
        <v>1</v>
      </c>
      <c r="F7" s="6" t="s">
        <v>9</v>
      </c>
      <c r="G7" s="7" t="s">
        <v>14</v>
      </c>
    </row>
    <row r="8" spans="1:7" x14ac:dyDescent="0.3">
      <c r="A8" s="3">
        <v>1</v>
      </c>
      <c r="B8" s="4" t="str">
        <f>IF(A8="","",VLOOKUP(A8,[1]項目編號!$A$2:$B$17,2))</f>
        <v>國語演說</v>
      </c>
      <c r="C8" s="3">
        <v>1</v>
      </c>
      <c r="D8" s="5" t="s">
        <v>8</v>
      </c>
      <c r="E8" s="3">
        <v>1</v>
      </c>
      <c r="F8" s="6" t="s">
        <v>9</v>
      </c>
      <c r="G8" s="7" t="s">
        <v>15</v>
      </c>
    </row>
    <row r="9" spans="1:7" x14ac:dyDescent="0.3">
      <c r="A9" s="3">
        <v>5</v>
      </c>
      <c r="B9" s="4" t="s">
        <v>16</v>
      </c>
      <c r="C9" s="3">
        <v>1</v>
      </c>
      <c r="D9" s="5" t="s">
        <v>8</v>
      </c>
      <c r="E9" s="3">
        <v>1</v>
      </c>
      <c r="F9" s="6" t="s">
        <v>9</v>
      </c>
      <c r="G9" s="7" t="s">
        <v>17</v>
      </c>
    </row>
    <row r="10" spans="1:7" x14ac:dyDescent="0.3">
      <c r="A10" s="3">
        <v>7</v>
      </c>
      <c r="B10" s="4" t="str">
        <f>IF(A10="","",VLOOKUP(A10,[1]項目編號!$A$2:$B$17,2))</f>
        <v>閩南語朗讀</v>
      </c>
      <c r="C10" s="3">
        <v>1</v>
      </c>
      <c r="D10" s="5" t="s">
        <v>8</v>
      </c>
      <c r="E10" s="3">
        <v>1</v>
      </c>
      <c r="F10" s="6" t="s">
        <v>9</v>
      </c>
      <c r="G10" s="7" t="s">
        <v>18</v>
      </c>
    </row>
    <row r="11" spans="1:7" x14ac:dyDescent="0.3">
      <c r="A11" s="3">
        <v>4</v>
      </c>
      <c r="B11" s="4" t="s">
        <v>7</v>
      </c>
      <c r="C11" s="3">
        <v>1</v>
      </c>
      <c r="D11" s="5" t="s">
        <v>8</v>
      </c>
      <c r="E11" s="3">
        <v>1</v>
      </c>
      <c r="F11" s="6" t="s">
        <v>9</v>
      </c>
      <c r="G11" s="7" t="s">
        <v>19</v>
      </c>
    </row>
    <row r="12" spans="1:7" x14ac:dyDescent="0.3">
      <c r="A12" s="3">
        <v>5</v>
      </c>
      <c r="B12" s="4" t="s">
        <v>16</v>
      </c>
      <c r="C12" s="3">
        <v>1</v>
      </c>
      <c r="D12" s="5" t="s">
        <v>8</v>
      </c>
      <c r="E12" s="3">
        <v>1</v>
      </c>
      <c r="F12" s="6" t="s">
        <v>9</v>
      </c>
      <c r="G12" s="7" t="s">
        <v>20</v>
      </c>
    </row>
    <row r="13" spans="1:7" x14ac:dyDescent="0.3">
      <c r="A13" s="3">
        <v>6</v>
      </c>
      <c r="B13" s="4" t="str">
        <f>IF(A13="","",VLOOKUP(A13,[1]項目編號!$A$2:$B$17,2))</f>
        <v>國語朗讀</v>
      </c>
      <c r="C13" s="3">
        <v>1</v>
      </c>
      <c r="D13" s="5" t="s">
        <v>8</v>
      </c>
      <c r="E13" s="3">
        <v>1</v>
      </c>
      <c r="F13" s="6" t="s">
        <v>9</v>
      </c>
      <c r="G13" s="7" t="s">
        <v>21</v>
      </c>
    </row>
    <row r="14" spans="1:7" x14ac:dyDescent="0.3">
      <c r="A14" s="3">
        <v>7</v>
      </c>
      <c r="B14" s="4" t="str">
        <f>IF(A14="","",VLOOKUP(A14,[1]項目編號!$A$2:$B$17,2))</f>
        <v>閩南語朗讀</v>
      </c>
      <c r="C14" s="3">
        <v>1</v>
      </c>
      <c r="D14" s="5" t="s">
        <v>8</v>
      </c>
      <c r="E14" s="3">
        <v>1</v>
      </c>
      <c r="F14" s="6" t="s">
        <v>9</v>
      </c>
      <c r="G14" s="7" t="s">
        <v>22</v>
      </c>
    </row>
    <row r="15" spans="1:7" x14ac:dyDescent="0.3">
      <c r="A15" s="3">
        <v>14</v>
      </c>
      <c r="B15" s="4" t="str">
        <f>IF(A15="","",VLOOKUP(A15,[1]項目編號!$A$2:$B$17,2))</f>
        <v>英語朗讀</v>
      </c>
      <c r="C15" s="3">
        <v>1</v>
      </c>
      <c r="D15" s="5" t="s">
        <v>8</v>
      </c>
      <c r="E15" s="3">
        <v>1</v>
      </c>
      <c r="F15" s="6" t="s">
        <v>9</v>
      </c>
      <c r="G15" s="7" t="s">
        <v>23</v>
      </c>
    </row>
    <row r="16" spans="1:7" x14ac:dyDescent="0.3">
      <c r="A16" s="3">
        <v>7</v>
      </c>
      <c r="B16" s="4" t="str">
        <f>IF(A16="","",VLOOKUP(A16,[1]項目編號!$A$2:$B$17,2))</f>
        <v>閩南語朗讀</v>
      </c>
      <c r="C16" s="3">
        <v>1</v>
      </c>
      <c r="D16" s="5" t="s">
        <v>8</v>
      </c>
      <c r="E16" s="3">
        <v>1</v>
      </c>
      <c r="F16" s="6" t="s">
        <v>9</v>
      </c>
      <c r="G16" s="7" t="s">
        <v>24</v>
      </c>
    </row>
    <row r="17" spans="1:7" x14ac:dyDescent="0.3">
      <c r="A17" s="3">
        <v>11</v>
      </c>
      <c r="B17" s="4" t="str">
        <f>IF(A17="","",VLOOKUP(A17,[1]項目編號!$A$2:$B$17,2))</f>
        <v>客語字音字形</v>
      </c>
      <c r="C17" s="3">
        <v>1</v>
      </c>
      <c r="D17" s="5" t="s">
        <v>8</v>
      </c>
      <c r="E17" s="3">
        <v>1</v>
      </c>
      <c r="F17" s="6" t="s">
        <v>9</v>
      </c>
      <c r="G17" s="7" t="s">
        <v>25</v>
      </c>
    </row>
    <row r="18" spans="1:7" x14ac:dyDescent="0.3">
      <c r="A18" s="3">
        <v>12</v>
      </c>
      <c r="B18" s="4" t="str">
        <f>IF(A18="","",VLOOKUP(A18,[1]項目編號!$A$2:$B$17,2))</f>
        <v>作文</v>
      </c>
      <c r="C18" s="3">
        <v>1</v>
      </c>
      <c r="D18" s="5" t="s">
        <v>8</v>
      </c>
      <c r="E18" s="3">
        <v>1</v>
      </c>
      <c r="F18" s="6" t="s">
        <v>9</v>
      </c>
      <c r="G18" s="7" t="s">
        <v>26</v>
      </c>
    </row>
    <row r="19" spans="1:7" x14ac:dyDescent="0.3">
      <c r="A19" s="7">
        <v>1</v>
      </c>
      <c r="B19" s="4" t="s">
        <v>27</v>
      </c>
      <c r="C19" s="8">
        <v>1</v>
      </c>
      <c r="D19" s="5" t="s">
        <v>28</v>
      </c>
      <c r="E19" s="8">
        <v>2</v>
      </c>
      <c r="F19" s="6" t="s">
        <v>29</v>
      </c>
      <c r="G19" s="8" t="s">
        <v>30</v>
      </c>
    </row>
    <row r="20" spans="1:7" x14ac:dyDescent="0.3">
      <c r="A20" s="7">
        <v>14</v>
      </c>
      <c r="B20" s="4" t="s">
        <v>31</v>
      </c>
      <c r="C20" s="7">
        <v>1</v>
      </c>
      <c r="D20" s="5" t="s">
        <v>28</v>
      </c>
      <c r="E20" s="8">
        <v>2</v>
      </c>
      <c r="F20" s="6" t="s">
        <v>29</v>
      </c>
      <c r="G20" s="8" t="s">
        <v>32</v>
      </c>
    </row>
    <row r="21" spans="1:7" x14ac:dyDescent="0.3">
      <c r="A21" s="7">
        <v>13</v>
      </c>
      <c r="B21" s="4" t="s">
        <v>33</v>
      </c>
      <c r="C21" s="7">
        <v>1</v>
      </c>
      <c r="D21" s="5" t="s">
        <v>28</v>
      </c>
      <c r="E21" s="8">
        <v>2</v>
      </c>
      <c r="F21" s="6" t="s">
        <v>29</v>
      </c>
      <c r="G21" s="8" t="s">
        <v>34</v>
      </c>
    </row>
    <row r="22" spans="1:7" x14ac:dyDescent="0.3">
      <c r="A22" s="7">
        <v>11</v>
      </c>
      <c r="B22" s="4" t="s">
        <v>35</v>
      </c>
      <c r="C22" s="7">
        <v>1</v>
      </c>
      <c r="D22" s="5" t="s">
        <v>28</v>
      </c>
      <c r="E22" s="8">
        <v>2</v>
      </c>
      <c r="F22" s="6" t="s">
        <v>29</v>
      </c>
      <c r="G22" s="8" t="s">
        <v>36</v>
      </c>
    </row>
    <row r="23" spans="1:7" x14ac:dyDescent="0.3">
      <c r="A23" s="7">
        <v>1</v>
      </c>
      <c r="B23" s="4" t="s">
        <v>27</v>
      </c>
      <c r="C23" s="7">
        <v>1</v>
      </c>
      <c r="D23" s="5" t="s">
        <v>28</v>
      </c>
      <c r="E23" s="8">
        <v>2</v>
      </c>
      <c r="F23" s="6" t="s">
        <v>29</v>
      </c>
      <c r="G23" s="8" t="s">
        <v>37</v>
      </c>
    </row>
    <row r="24" spans="1:7" x14ac:dyDescent="0.3">
      <c r="A24" s="7">
        <v>6</v>
      </c>
      <c r="B24" s="4" t="s">
        <v>38</v>
      </c>
      <c r="C24" s="8">
        <v>1</v>
      </c>
      <c r="D24" s="5" t="s">
        <v>28</v>
      </c>
      <c r="E24" s="8">
        <v>2</v>
      </c>
      <c r="F24" s="6" t="s">
        <v>29</v>
      </c>
      <c r="G24" s="8" t="s">
        <v>39</v>
      </c>
    </row>
    <row r="25" spans="1:7" x14ac:dyDescent="0.3">
      <c r="A25" s="7">
        <v>4</v>
      </c>
      <c r="B25" s="4" t="s">
        <v>40</v>
      </c>
      <c r="C25" s="7">
        <v>1</v>
      </c>
      <c r="D25" s="5" t="s">
        <v>28</v>
      </c>
      <c r="E25" s="8">
        <v>2</v>
      </c>
      <c r="F25" s="6" t="s">
        <v>29</v>
      </c>
      <c r="G25" s="8" t="s">
        <v>41</v>
      </c>
    </row>
    <row r="26" spans="1:7" x14ac:dyDescent="0.3">
      <c r="A26" s="7">
        <v>11</v>
      </c>
      <c r="B26" s="4" t="s">
        <v>35</v>
      </c>
      <c r="C26" s="7">
        <v>1</v>
      </c>
      <c r="D26" s="5" t="s">
        <v>28</v>
      </c>
      <c r="E26" s="8">
        <v>2</v>
      </c>
      <c r="F26" s="6" t="s">
        <v>29</v>
      </c>
      <c r="G26" s="8" t="s">
        <v>42</v>
      </c>
    </row>
    <row r="27" spans="1:7" x14ac:dyDescent="0.3">
      <c r="A27" s="7">
        <v>13</v>
      </c>
      <c r="B27" s="4" t="s">
        <v>33</v>
      </c>
      <c r="C27" s="7">
        <v>1</v>
      </c>
      <c r="D27" s="5" t="s">
        <v>28</v>
      </c>
      <c r="E27" s="8">
        <v>2</v>
      </c>
      <c r="F27" s="6" t="s">
        <v>29</v>
      </c>
      <c r="G27" s="8" t="s">
        <v>43</v>
      </c>
    </row>
    <row r="28" spans="1:7" x14ac:dyDescent="0.3">
      <c r="A28" s="7">
        <v>5</v>
      </c>
      <c r="B28" s="4" t="s">
        <v>44</v>
      </c>
      <c r="C28" s="7">
        <v>1</v>
      </c>
      <c r="D28" s="5" t="s">
        <v>28</v>
      </c>
      <c r="E28" s="8">
        <v>2</v>
      </c>
      <c r="F28" s="6" t="s">
        <v>29</v>
      </c>
      <c r="G28" s="8" t="s">
        <v>45</v>
      </c>
    </row>
    <row r="29" spans="1:7" x14ac:dyDescent="0.3">
      <c r="A29" s="9">
        <v>6</v>
      </c>
      <c r="B29" s="4" t="s">
        <v>46</v>
      </c>
      <c r="C29" s="3">
        <v>1</v>
      </c>
      <c r="D29" s="5" t="s">
        <v>8</v>
      </c>
      <c r="E29" s="9">
        <v>3</v>
      </c>
      <c r="F29" s="5" t="s">
        <v>47</v>
      </c>
      <c r="G29" s="10" t="s">
        <v>48</v>
      </c>
    </row>
    <row r="30" spans="1:7" x14ac:dyDescent="0.3">
      <c r="A30" s="9">
        <v>7</v>
      </c>
      <c r="B30" s="4" t="s">
        <v>49</v>
      </c>
      <c r="C30" s="3">
        <v>1</v>
      </c>
      <c r="D30" s="5" t="s">
        <v>8</v>
      </c>
      <c r="E30" s="9">
        <v>3</v>
      </c>
      <c r="F30" s="5" t="s">
        <v>47</v>
      </c>
      <c r="G30" s="7" t="s">
        <v>50</v>
      </c>
    </row>
    <row r="31" spans="1:7" x14ac:dyDescent="0.3">
      <c r="A31" s="9">
        <v>5</v>
      </c>
      <c r="B31" s="4" t="s">
        <v>16</v>
      </c>
      <c r="C31" s="3">
        <v>1</v>
      </c>
      <c r="D31" s="5" t="s">
        <v>8</v>
      </c>
      <c r="E31" s="9">
        <v>3</v>
      </c>
      <c r="F31" s="5" t="s">
        <v>47</v>
      </c>
      <c r="G31" s="7" t="s">
        <v>51</v>
      </c>
    </row>
    <row r="32" spans="1:7" x14ac:dyDescent="0.3">
      <c r="A32" s="9">
        <v>12</v>
      </c>
      <c r="B32" s="4" t="s">
        <v>52</v>
      </c>
      <c r="C32" s="3">
        <v>1</v>
      </c>
      <c r="D32" s="5" t="s">
        <v>8</v>
      </c>
      <c r="E32" s="9">
        <v>3</v>
      </c>
      <c r="F32" s="5" t="s">
        <v>53</v>
      </c>
      <c r="G32" s="7" t="s">
        <v>54</v>
      </c>
    </row>
    <row r="33" spans="1:7" x14ac:dyDescent="0.3">
      <c r="A33" s="9">
        <v>5</v>
      </c>
      <c r="B33" s="4" t="s">
        <v>16</v>
      </c>
      <c r="C33" s="3">
        <v>1</v>
      </c>
      <c r="D33" s="5" t="s">
        <v>8</v>
      </c>
      <c r="E33" s="9">
        <v>3</v>
      </c>
      <c r="F33" s="5" t="s">
        <v>47</v>
      </c>
      <c r="G33" s="7" t="s">
        <v>55</v>
      </c>
    </row>
    <row r="34" spans="1:7" x14ac:dyDescent="0.3">
      <c r="A34" s="9">
        <v>12</v>
      </c>
      <c r="B34" s="4" t="s">
        <v>52</v>
      </c>
      <c r="C34" s="3">
        <v>1</v>
      </c>
      <c r="D34" s="5" t="s">
        <v>8</v>
      </c>
      <c r="E34" s="9">
        <v>3</v>
      </c>
      <c r="F34" s="5" t="s">
        <v>53</v>
      </c>
      <c r="G34" s="7" t="s">
        <v>56</v>
      </c>
    </row>
    <row r="35" spans="1:7" x14ac:dyDescent="0.3">
      <c r="A35" s="9">
        <v>1</v>
      </c>
      <c r="B35" s="4" t="s">
        <v>57</v>
      </c>
      <c r="C35" s="3">
        <v>1</v>
      </c>
      <c r="D35" s="5" t="s">
        <v>8</v>
      </c>
      <c r="E35" s="9">
        <v>3</v>
      </c>
      <c r="F35" s="5" t="s">
        <v>47</v>
      </c>
      <c r="G35" s="7" t="s">
        <v>58</v>
      </c>
    </row>
    <row r="36" spans="1:7" x14ac:dyDescent="0.3">
      <c r="A36" s="9">
        <v>4</v>
      </c>
      <c r="B36" s="4" t="s">
        <v>7</v>
      </c>
      <c r="C36" s="3">
        <v>1</v>
      </c>
      <c r="D36" s="5" t="s">
        <v>8</v>
      </c>
      <c r="E36" s="9">
        <v>3</v>
      </c>
      <c r="F36" s="5" t="s">
        <v>47</v>
      </c>
      <c r="G36" s="7" t="s">
        <v>59</v>
      </c>
    </row>
    <row r="37" spans="1:7" x14ac:dyDescent="0.3">
      <c r="A37" s="9">
        <v>1</v>
      </c>
      <c r="B37" s="4" t="s">
        <v>57</v>
      </c>
      <c r="C37" s="3">
        <v>1</v>
      </c>
      <c r="D37" s="5" t="s">
        <v>8</v>
      </c>
      <c r="E37" s="9">
        <v>3</v>
      </c>
      <c r="F37" s="5" t="s">
        <v>47</v>
      </c>
      <c r="G37" s="7" t="s">
        <v>60</v>
      </c>
    </row>
    <row r="38" spans="1:7" x14ac:dyDescent="0.3">
      <c r="A38" s="9">
        <v>14</v>
      </c>
      <c r="B38" s="4" t="s">
        <v>61</v>
      </c>
      <c r="C38" s="3">
        <v>1</v>
      </c>
      <c r="D38" s="5" t="s">
        <v>8</v>
      </c>
      <c r="E38" s="9">
        <v>3</v>
      </c>
      <c r="F38" s="5" t="s">
        <v>53</v>
      </c>
      <c r="G38" s="7" t="s">
        <v>62</v>
      </c>
    </row>
    <row r="39" spans="1:7" x14ac:dyDescent="0.3">
      <c r="A39" s="9">
        <v>12</v>
      </c>
      <c r="B39" s="4" t="s">
        <v>52</v>
      </c>
      <c r="C39" s="3">
        <v>1</v>
      </c>
      <c r="D39" s="5" t="s">
        <v>8</v>
      </c>
      <c r="E39" s="9">
        <v>3</v>
      </c>
      <c r="F39" s="5" t="s">
        <v>53</v>
      </c>
      <c r="G39" s="7" t="s">
        <v>63</v>
      </c>
    </row>
    <row r="40" spans="1:7" x14ac:dyDescent="0.3">
      <c r="A40" s="3">
        <v>1</v>
      </c>
      <c r="B40" s="4" t="str">
        <f>IF(A40="","",VLOOKUP(A40,[1]項目編號!$A$2:$B$17,2))</f>
        <v>國語演說</v>
      </c>
      <c r="C40" s="3">
        <v>2</v>
      </c>
      <c r="D40" s="5" t="s">
        <v>64</v>
      </c>
      <c r="E40" s="3">
        <v>1</v>
      </c>
      <c r="F40" s="6" t="s">
        <v>9</v>
      </c>
      <c r="G40" s="7" t="s">
        <v>65</v>
      </c>
    </row>
    <row r="41" spans="1:7" x14ac:dyDescent="0.3">
      <c r="A41" s="3">
        <v>1</v>
      </c>
      <c r="B41" s="4" t="str">
        <f>IF(A41="","",VLOOKUP(A41,[1]項目編號!$A$2:$B$17,2))</f>
        <v>國語演說</v>
      </c>
      <c r="C41" s="3">
        <v>2</v>
      </c>
      <c r="D41" s="5" t="s">
        <v>64</v>
      </c>
      <c r="E41" s="3">
        <v>1</v>
      </c>
      <c r="F41" s="6" t="s">
        <v>9</v>
      </c>
      <c r="G41" s="7" t="s">
        <v>66</v>
      </c>
    </row>
    <row r="42" spans="1:7" x14ac:dyDescent="0.3">
      <c r="A42" s="3">
        <v>6</v>
      </c>
      <c r="B42" s="4" t="str">
        <f>IF(A42="","",VLOOKUP(A42,[1]項目編號!$A$2:$B$17,2))</f>
        <v>國語朗讀</v>
      </c>
      <c r="C42" s="3">
        <v>2</v>
      </c>
      <c r="D42" s="5" t="s">
        <v>67</v>
      </c>
      <c r="E42" s="3">
        <v>1</v>
      </c>
      <c r="F42" s="6" t="s">
        <v>9</v>
      </c>
      <c r="G42" s="7" t="s">
        <v>68</v>
      </c>
    </row>
    <row r="43" spans="1:7" x14ac:dyDescent="0.3">
      <c r="A43" s="3">
        <v>1</v>
      </c>
      <c r="B43" s="4" t="str">
        <f>IF(A43="","",VLOOKUP(A43,[1]項目編號!$A$2:$B$17,2))</f>
        <v>國語演說</v>
      </c>
      <c r="C43" s="3">
        <v>2</v>
      </c>
      <c r="D43" s="5" t="s">
        <v>64</v>
      </c>
      <c r="E43" s="3">
        <v>1</v>
      </c>
      <c r="F43" s="6" t="s">
        <v>9</v>
      </c>
      <c r="G43" s="7" t="s">
        <v>69</v>
      </c>
    </row>
    <row r="44" spans="1:7" x14ac:dyDescent="0.3">
      <c r="A44" s="3">
        <v>8</v>
      </c>
      <c r="B44" s="4" t="s">
        <v>70</v>
      </c>
      <c r="C44" s="3">
        <v>2</v>
      </c>
      <c r="D44" s="5" t="s">
        <v>64</v>
      </c>
      <c r="E44" s="3">
        <v>1</v>
      </c>
      <c r="F44" s="6" t="s">
        <v>9</v>
      </c>
      <c r="G44" s="7" t="s">
        <v>71</v>
      </c>
    </row>
    <row r="45" spans="1:7" x14ac:dyDescent="0.3">
      <c r="A45" s="3">
        <v>4</v>
      </c>
      <c r="B45" s="4" t="s">
        <v>7</v>
      </c>
      <c r="C45" s="3">
        <v>2</v>
      </c>
      <c r="D45" s="5" t="s">
        <v>64</v>
      </c>
      <c r="E45" s="3">
        <v>1</v>
      </c>
      <c r="F45" s="6" t="s">
        <v>9</v>
      </c>
      <c r="G45" s="7" t="s">
        <v>72</v>
      </c>
    </row>
    <row r="46" spans="1:7" x14ac:dyDescent="0.3">
      <c r="A46" s="7">
        <v>5</v>
      </c>
      <c r="B46" s="4" t="s">
        <v>44</v>
      </c>
      <c r="C46" s="7">
        <v>2</v>
      </c>
      <c r="D46" s="5" t="s">
        <v>67</v>
      </c>
      <c r="E46" s="8">
        <v>2</v>
      </c>
      <c r="F46" s="6" t="s">
        <v>29</v>
      </c>
      <c r="G46" s="8" t="s">
        <v>73</v>
      </c>
    </row>
    <row r="47" spans="1:7" x14ac:dyDescent="0.3">
      <c r="A47" s="7">
        <v>4</v>
      </c>
      <c r="B47" s="4" t="s">
        <v>40</v>
      </c>
      <c r="C47" s="7">
        <v>2</v>
      </c>
      <c r="D47" s="5" t="s">
        <v>67</v>
      </c>
      <c r="E47" s="8">
        <v>2</v>
      </c>
      <c r="F47" s="6" t="s">
        <v>29</v>
      </c>
      <c r="G47" s="8" t="s">
        <v>74</v>
      </c>
    </row>
    <row r="48" spans="1:7" x14ac:dyDescent="0.3">
      <c r="A48" s="7">
        <v>1</v>
      </c>
      <c r="B48" s="4" t="s">
        <v>27</v>
      </c>
      <c r="C48" s="8">
        <v>2</v>
      </c>
      <c r="D48" s="5" t="s">
        <v>67</v>
      </c>
      <c r="E48" s="8">
        <v>2</v>
      </c>
      <c r="F48" s="6" t="s">
        <v>29</v>
      </c>
      <c r="G48" s="8" t="s">
        <v>75</v>
      </c>
    </row>
    <row r="49" spans="1:7" x14ac:dyDescent="0.3">
      <c r="A49" s="3">
        <v>11</v>
      </c>
      <c r="B49" s="4" t="s">
        <v>35</v>
      </c>
      <c r="C49" s="3">
        <v>2</v>
      </c>
      <c r="D49" s="11" t="s">
        <v>67</v>
      </c>
      <c r="E49" s="3">
        <v>2</v>
      </c>
      <c r="F49" s="11" t="s">
        <v>29</v>
      </c>
      <c r="G49" s="7" t="s">
        <v>76</v>
      </c>
    </row>
    <row r="50" spans="1:7" x14ac:dyDescent="0.3">
      <c r="A50" s="7">
        <v>13</v>
      </c>
      <c r="B50" s="4" t="s">
        <v>33</v>
      </c>
      <c r="C50" s="7">
        <v>2</v>
      </c>
      <c r="D50" s="5" t="s">
        <v>67</v>
      </c>
      <c r="E50" s="8">
        <v>2</v>
      </c>
      <c r="F50" s="6" t="s">
        <v>29</v>
      </c>
      <c r="G50" s="8" t="s">
        <v>77</v>
      </c>
    </row>
    <row r="51" spans="1:7" x14ac:dyDescent="0.3">
      <c r="A51" s="7">
        <v>5</v>
      </c>
      <c r="B51" s="4" t="s">
        <v>44</v>
      </c>
      <c r="C51" s="7">
        <v>2</v>
      </c>
      <c r="D51" s="5" t="s">
        <v>67</v>
      </c>
      <c r="E51" s="8">
        <v>2</v>
      </c>
      <c r="F51" s="6" t="s">
        <v>29</v>
      </c>
      <c r="G51" s="8" t="s">
        <v>78</v>
      </c>
    </row>
    <row r="52" spans="1:7" x14ac:dyDescent="0.3">
      <c r="A52" s="9">
        <v>6</v>
      </c>
      <c r="B52" s="4" t="s">
        <v>46</v>
      </c>
      <c r="C52" s="3">
        <v>2</v>
      </c>
      <c r="D52" s="5" t="s">
        <v>64</v>
      </c>
      <c r="E52" s="9">
        <v>3</v>
      </c>
      <c r="F52" s="5" t="s">
        <v>47</v>
      </c>
      <c r="G52" s="7" t="s">
        <v>79</v>
      </c>
    </row>
    <row r="53" spans="1:7" x14ac:dyDescent="0.3">
      <c r="A53" s="9">
        <v>1</v>
      </c>
      <c r="B53" s="4" t="s">
        <v>57</v>
      </c>
      <c r="C53" s="3">
        <v>2</v>
      </c>
      <c r="D53" s="5" t="s">
        <v>64</v>
      </c>
      <c r="E53" s="9">
        <v>3</v>
      </c>
      <c r="F53" s="5" t="s">
        <v>47</v>
      </c>
      <c r="G53" s="7" t="s">
        <v>80</v>
      </c>
    </row>
    <row r="54" spans="1:7" x14ac:dyDescent="0.3">
      <c r="A54" s="9">
        <v>1</v>
      </c>
      <c r="B54" s="4" t="s">
        <v>57</v>
      </c>
      <c r="C54" s="3">
        <v>2</v>
      </c>
      <c r="D54" s="5" t="s">
        <v>64</v>
      </c>
      <c r="E54" s="9">
        <v>3</v>
      </c>
      <c r="F54" s="5" t="s">
        <v>47</v>
      </c>
      <c r="G54" s="7" t="s">
        <v>81</v>
      </c>
    </row>
    <row r="55" spans="1:7" x14ac:dyDescent="0.3">
      <c r="A55" s="9">
        <v>4</v>
      </c>
      <c r="B55" s="4" t="s">
        <v>7</v>
      </c>
      <c r="C55" s="3">
        <v>2</v>
      </c>
      <c r="D55" s="5" t="s">
        <v>64</v>
      </c>
      <c r="E55" s="9">
        <v>3</v>
      </c>
      <c r="F55" s="5" t="s">
        <v>47</v>
      </c>
      <c r="G55" s="7" t="s">
        <v>82</v>
      </c>
    </row>
    <row r="56" spans="1:7" x14ac:dyDescent="0.3">
      <c r="A56" s="3">
        <v>1</v>
      </c>
      <c r="B56" s="4" t="str">
        <f>IF(A56="","",VLOOKUP(A56,[2]項目編號!$A$2:$B$17,2))</f>
        <v>國語演說</v>
      </c>
      <c r="C56" s="12">
        <v>3</v>
      </c>
      <c r="D56" s="4" t="s">
        <v>83</v>
      </c>
      <c r="E56" s="12">
        <v>1</v>
      </c>
      <c r="F56" s="6" t="s">
        <v>9</v>
      </c>
      <c r="G56" s="7" t="s">
        <v>84</v>
      </c>
    </row>
    <row r="57" spans="1:7" x14ac:dyDescent="0.3">
      <c r="A57" s="1">
        <v>1</v>
      </c>
      <c r="B57" s="4" t="s">
        <v>57</v>
      </c>
      <c r="C57" s="1">
        <v>3</v>
      </c>
      <c r="D57" s="4" t="s">
        <v>85</v>
      </c>
      <c r="E57" s="1">
        <v>1</v>
      </c>
      <c r="F57" s="6" t="s">
        <v>9</v>
      </c>
      <c r="G57" s="2" t="s">
        <v>86</v>
      </c>
    </row>
    <row r="58" spans="1:7" x14ac:dyDescent="0.3">
      <c r="A58" s="3">
        <v>13</v>
      </c>
      <c r="B58" s="4" t="s">
        <v>87</v>
      </c>
      <c r="C58" s="1">
        <v>3</v>
      </c>
      <c r="D58" s="11" t="s">
        <v>85</v>
      </c>
      <c r="E58" s="3">
        <v>1</v>
      </c>
      <c r="F58" s="6" t="s">
        <v>9</v>
      </c>
      <c r="G58" s="7" t="s">
        <v>88</v>
      </c>
    </row>
    <row r="59" spans="1:7" x14ac:dyDescent="0.3">
      <c r="A59" s="3">
        <v>12</v>
      </c>
      <c r="B59" s="4" t="str">
        <f>IF(A59="","",VLOOKUP(A59,[3]項目編號!$A$2:$B$17,2))</f>
        <v>作文</v>
      </c>
      <c r="C59" s="3">
        <v>3</v>
      </c>
      <c r="D59" s="4" t="s">
        <v>85</v>
      </c>
      <c r="E59" s="3">
        <v>1</v>
      </c>
      <c r="F59" s="6" t="s">
        <v>9</v>
      </c>
      <c r="G59" s="7" t="s">
        <v>89</v>
      </c>
    </row>
    <row r="60" spans="1:7" x14ac:dyDescent="0.3">
      <c r="A60" s="3">
        <v>1</v>
      </c>
      <c r="B60" s="4" t="s">
        <v>27</v>
      </c>
      <c r="C60" s="3">
        <v>3</v>
      </c>
      <c r="D60" s="11" t="str">
        <f>IF(C60="","",VLOOKUP(C60,[4]項目編號!$A$2:$F$20,2))</f>
        <v>高中學生組</v>
      </c>
      <c r="E60" s="3">
        <v>1</v>
      </c>
      <c r="F60" s="6" t="s">
        <v>9</v>
      </c>
      <c r="G60" s="7" t="s">
        <v>90</v>
      </c>
    </row>
    <row r="61" spans="1:7" x14ac:dyDescent="0.3">
      <c r="A61" s="3">
        <v>1</v>
      </c>
      <c r="B61" s="4" t="str">
        <f>IF(A61="","",VLOOKUP(A61,[5]項目編號!$A$2:$B$17,2))</f>
        <v>國語演說</v>
      </c>
      <c r="C61" s="3">
        <v>3</v>
      </c>
      <c r="D61" s="11" t="str">
        <f>IF(C61="","",VLOOKUP(C61,[6]項目編號!$C$2:$D$20,2))</f>
        <v>高中學生組</v>
      </c>
      <c r="E61" s="3">
        <v>1</v>
      </c>
      <c r="F61" s="6" t="s">
        <v>9</v>
      </c>
      <c r="G61" s="7" t="s">
        <v>91</v>
      </c>
    </row>
    <row r="62" spans="1:7" x14ac:dyDescent="0.3">
      <c r="A62" s="3">
        <v>1</v>
      </c>
      <c r="B62" s="4" t="str">
        <f>IF(A62="","",VLOOKUP(A62,[6]項目編號!$A$2:$B$17,2))</f>
        <v>國語演說</v>
      </c>
      <c r="C62" s="3">
        <v>3</v>
      </c>
      <c r="D62" s="11" t="str">
        <f>IF(C62="","",VLOOKUP(C62,[6]項目編號!$C$2:$D$20,2))</f>
        <v>高中學生組</v>
      </c>
      <c r="E62" s="3">
        <v>2</v>
      </c>
      <c r="F62" s="6" t="s">
        <v>29</v>
      </c>
      <c r="G62" s="7" t="s">
        <v>92</v>
      </c>
    </row>
    <row r="63" spans="1:7" x14ac:dyDescent="0.3">
      <c r="A63" s="3">
        <v>1</v>
      </c>
      <c r="B63" s="4" t="str">
        <f>IF(A63="","",VLOOKUP(A63,[7]項目編號!$A$2:$B$17,2))</f>
        <v>國語演說</v>
      </c>
      <c r="C63" s="3">
        <v>3</v>
      </c>
      <c r="D63" s="11" t="str">
        <f>IF(C63="","",VLOOKUP(C63,[6]項目編號!$C$2:$D$20,2))</f>
        <v>高中學生組</v>
      </c>
      <c r="E63" s="3">
        <v>3</v>
      </c>
      <c r="F63" s="5" t="s">
        <v>53</v>
      </c>
      <c r="G63" s="7" t="s">
        <v>93</v>
      </c>
    </row>
    <row r="64" spans="1:7" x14ac:dyDescent="0.3">
      <c r="A64" s="3">
        <v>8</v>
      </c>
      <c r="B64" s="4" t="s">
        <v>70</v>
      </c>
      <c r="C64" s="3">
        <v>4</v>
      </c>
      <c r="D64" s="5" t="s">
        <v>94</v>
      </c>
      <c r="E64" s="3">
        <v>1</v>
      </c>
      <c r="F64" s="6" t="s">
        <v>9</v>
      </c>
      <c r="G64" s="7" t="s">
        <v>95</v>
      </c>
    </row>
    <row r="65" spans="1:7" x14ac:dyDescent="0.3">
      <c r="A65" s="7">
        <v>9</v>
      </c>
      <c r="B65" s="4" t="s">
        <v>96</v>
      </c>
      <c r="C65" s="7">
        <v>4</v>
      </c>
      <c r="D65" s="5" t="s">
        <v>97</v>
      </c>
      <c r="E65" s="8">
        <v>2</v>
      </c>
      <c r="F65" s="6" t="s">
        <v>29</v>
      </c>
      <c r="G65" s="8" t="s">
        <v>98</v>
      </c>
    </row>
    <row r="66" spans="1:7" x14ac:dyDescent="0.3">
      <c r="A66" s="9">
        <v>9</v>
      </c>
      <c r="B66" s="4" t="s">
        <v>99</v>
      </c>
      <c r="C66" s="13">
        <v>4</v>
      </c>
      <c r="D66" s="5" t="s">
        <v>100</v>
      </c>
      <c r="E66" s="9">
        <v>3</v>
      </c>
      <c r="F66" s="5" t="s">
        <v>53</v>
      </c>
      <c r="G66" s="7" t="s">
        <v>101</v>
      </c>
    </row>
    <row r="67" spans="1:7" x14ac:dyDescent="0.3">
      <c r="A67" s="9">
        <v>10</v>
      </c>
      <c r="B67" s="4" t="s">
        <v>102</v>
      </c>
      <c r="C67" s="13">
        <v>4</v>
      </c>
      <c r="D67" s="5" t="s">
        <v>100</v>
      </c>
      <c r="E67" s="9">
        <v>3</v>
      </c>
      <c r="F67" s="5" t="s">
        <v>53</v>
      </c>
      <c r="G67" s="14" t="s">
        <v>103</v>
      </c>
    </row>
  </sheetData>
  <protectedRanges>
    <protectedRange password="C6D1" sqref="F35:F36 F31:F32 F44 D15:D28 F16:F18 D3:D13 F53:F54 F21:F29 F3:F14 F46" name="範圍1_1_3_1"/>
    <protectedRange password="C6D1" sqref="B3:B31" name="範圍1_2"/>
    <protectedRange password="C6D1" sqref="D14" name="範圍1_1_1_2_1"/>
    <protectedRange password="C6D1" sqref="F19:F20" name="範圍1_1_2_2_1"/>
    <protectedRange password="C6D1" sqref="F15" name="範圍1_1_7_1"/>
    <protectedRange password="C6D1" sqref="D29:D45 F33:F34 F37:F43 F45" name="範圍1_1_9_1"/>
    <protectedRange password="C6D1" sqref="B32:B45" name="範圍1_7_1"/>
    <protectedRange password="C6D1" sqref="D46:D52 B46:B52 F47:F52 D55" name="範圍1_1_1"/>
    <protectedRange password="C6D1" sqref="D53:D54 B53:B57" name="範圍1_1_2_1"/>
    <protectedRange password="C6D1" sqref="F55" name="範圍1_1_5_1"/>
    <protectedRange password="C6D1" sqref="B62 B67 D56:D67 F56:F67" name="範圍1_1_8_1"/>
    <protectedRange password="C6D1" sqref="B58:B61 B63:B66" name="範圍1_6_1"/>
    <protectedRange password="C6D1" sqref="F30" name="範圍1_1_21_1"/>
  </protectedRanges>
  <mergeCells count="1">
    <mergeCell ref="A1:G1"/>
  </mergeCells>
  <phoneticPr fontId="2" type="noConversion"/>
  <dataValidations count="4">
    <dataValidation type="whole" operator="lessThanOrEqual" allowBlank="1" showInputMessage="1" showErrorMessage="1" sqref="A57 A30 A33:A55 A63:A64 A66:A67">
      <formula1>14</formula1>
    </dataValidation>
    <dataValidation type="whole" operator="lessThanOrEqual" allowBlank="1" showInputMessage="1" showErrorMessage="1" sqref="A3:A4 A62 A56">
      <formula1>26</formula1>
    </dataValidation>
    <dataValidation type="whole" operator="lessThanOrEqual" allowBlank="1" showInputMessage="1" showErrorMessage="1" sqref="E3:E67">
      <formula1>7</formula1>
    </dataValidation>
    <dataValidation type="whole" operator="lessThanOrEqual" allowBlank="1" showInputMessage="1" showErrorMessage="1" sqref="C30 C3:C28 C33:C67">
      <formula1>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workbookViewId="0">
      <selection activeCell="K5" sqref="K5"/>
    </sheetView>
  </sheetViews>
  <sheetFormatPr defaultRowHeight="16.2" x14ac:dyDescent="0.3"/>
  <cols>
    <col min="1" max="1" width="8.88671875" customWidth="1"/>
    <col min="2" max="2" width="19.33203125" customWidth="1"/>
    <col min="3" max="3" width="6.88671875" customWidth="1"/>
    <col min="4" max="4" width="15.21875" customWidth="1"/>
    <col min="5" max="5" width="7.109375" customWidth="1"/>
    <col min="6" max="6" width="10.109375" customWidth="1"/>
    <col min="7" max="7" width="19.6640625" customWidth="1"/>
  </cols>
  <sheetData>
    <row r="1" spans="1:10" ht="25.8" customHeight="1" x14ac:dyDescent="0.3">
      <c r="A1" s="22" t="s">
        <v>175</v>
      </c>
      <c r="B1" s="23"/>
      <c r="C1" s="23"/>
      <c r="D1" s="23"/>
      <c r="E1" s="23"/>
      <c r="F1" s="23"/>
      <c r="G1" s="24"/>
    </row>
    <row r="2" spans="1:10" ht="33.6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" t="s">
        <v>6</v>
      </c>
    </row>
    <row r="3" spans="1:10" x14ac:dyDescent="0.3">
      <c r="A3" s="3">
        <v>4</v>
      </c>
      <c r="B3" s="4" t="s">
        <v>7</v>
      </c>
      <c r="C3" s="3">
        <v>1</v>
      </c>
      <c r="D3" s="5" t="s">
        <v>8</v>
      </c>
      <c r="E3" s="3">
        <v>4</v>
      </c>
      <c r="F3" s="6" t="s">
        <v>104</v>
      </c>
      <c r="G3" s="3" t="s">
        <v>105</v>
      </c>
    </row>
    <row r="4" spans="1:10" x14ac:dyDescent="0.3">
      <c r="A4" s="3">
        <v>13</v>
      </c>
      <c r="B4" s="4" t="str">
        <f>IF(A4="","",VLOOKUP(A4,[8]項目編號!$A$2:$B$17,2))</f>
        <v>寫字</v>
      </c>
      <c r="C4" s="3">
        <v>1</v>
      </c>
      <c r="D4" s="5" t="s">
        <v>8</v>
      </c>
      <c r="E4" s="3">
        <v>4</v>
      </c>
      <c r="F4" s="6" t="s">
        <v>104</v>
      </c>
      <c r="G4" s="3" t="s">
        <v>106</v>
      </c>
      <c r="J4" s="25"/>
    </row>
    <row r="5" spans="1:10" x14ac:dyDescent="0.3">
      <c r="A5" s="16">
        <v>5</v>
      </c>
      <c r="B5" s="4" t="s">
        <v>16</v>
      </c>
      <c r="C5" s="16">
        <v>1</v>
      </c>
      <c r="D5" s="5" t="s">
        <v>8</v>
      </c>
      <c r="E5" s="16">
        <v>4</v>
      </c>
      <c r="F5" s="17" t="str">
        <f>IF(E5="","",VLOOKUP(E5,[9]項目編號!$E$2:$F$20,2))</f>
        <v>里港區</v>
      </c>
      <c r="G5" s="18" t="s">
        <v>107</v>
      </c>
    </row>
    <row r="6" spans="1:10" x14ac:dyDescent="0.3">
      <c r="A6" s="3">
        <v>6</v>
      </c>
      <c r="B6" s="4" t="str">
        <f>IF(A6="","",VLOOKUP(A6,[8]項目編號!$A$2:$B$17,2))</f>
        <v>國語朗讀</v>
      </c>
      <c r="C6" s="3">
        <v>1</v>
      </c>
      <c r="D6" s="5" t="s">
        <v>8</v>
      </c>
      <c r="E6" s="3">
        <v>4</v>
      </c>
      <c r="F6" s="6" t="s">
        <v>104</v>
      </c>
      <c r="G6" s="3" t="s">
        <v>108</v>
      </c>
    </row>
    <row r="7" spans="1:10" x14ac:dyDescent="0.3">
      <c r="A7" s="3">
        <v>1</v>
      </c>
      <c r="B7" s="4" t="str">
        <f>IF(A7="","",VLOOKUP(A7,[8]項目編號!$A$2:$B$17,2))</f>
        <v>國語演說</v>
      </c>
      <c r="C7" s="3">
        <v>1</v>
      </c>
      <c r="D7" s="5" t="s">
        <v>8</v>
      </c>
      <c r="E7" s="3">
        <v>4</v>
      </c>
      <c r="F7" s="6" t="s">
        <v>104</v>
      </c>
      <c r="G7" s="3" t="s">
        <v>109</v>
      </c>
    </row>
    <row r="8" spans="1:10" x14ac:dyDescent="0.3">
      <c r="A8" s="16">
        <v>5</v>
      </c>
      <c r="B8" s="4" t="s">
        <v>16</v>
      </c>
      <c r="C8" s="16">
        <v>1</v>
      </c>
      <c r="D8" s="5" t="s">
        <v>8</v>
      </c>
      <c r="E8" s="16">
        <v>4</v>
      </c>
      <c r="F8" s="17" t="str">
        <f>IF(E8="","",VLOOKUP(E8,[9]項目編號!$E$2:$F$20,2))</f>
        <v>里港區</v>
      </c>
      <c r="G8" s="19" t="s">
        <v>110</v>
      </c>
    </row>
    <row r="9" spans="1:10" x14ac:dyDescent="0.3">
      <c r="A9" s="3">
        <v>9</v>
      </c>
      <c r="B9" s="4" t="str">
        <f>IF(A9="","",VLOOKUP(A9,[8]項目編號!$A$2:$B$17,2))</f>
        <v>國語字音字形</v>
      </c>
      <c r="C9" s="3">
        <v>1</v>
      </c>
      <c r="D9" s="5" t="s">
        <v>8</v>
      </c>
      <c r="E9" s="3">
        <v>4</v>
      </c>
      <c r="F9" s="6" t="s">
        <v>104</v>
      </c>
      <c r="G9" s="3" t="s">
        <v>111</v>
      </c>
    </row>
    <row r="10" spans="1:10" x14ac:dyDescent="0.3">
      <c r="A10" s="3">
        <v>8</v>
      </c>
      <c r="B10" s="4" t="s">
        <v>70</v>
      </c>
      <c r="C10" s="3">
        <v>1</v>
      </c>
      <c r="D10" s="5" t="s">
        <v>8</v>
      </c>
      <c r="E10" s="3">
        <v>4</v>
      </c>
      <c r="F10" s="6" t="s">
        <v>104</v>
      </c>
      <c r="G10" s="3" t="s">
        <v>112</v>
      </c>
    </row>
    <row r="11" spans="1:10" x14ac:dyDescent="0.3">
      <c r="A11" s="3">
        <v>14</v>
      </c>
      <c r="B11" s="4" t="str">
        <f>IF(A11="","",VLOOKUP(A11,[8]項目編號!$A$2:$B$17,2))</f>
        <v>英語朗讀</v>
      </c>
      <c r="C11" s="3">
        <v>1</v>
      </c>
      <c r="D11" s="5" t="s">
        <v>8</v>
      </c>
      <c r="E11" s="3">
        <v>4</v>
      </c>
      <c r="F11" s="6" t="s">
        <v>104</v>
      </c>
      <c r="G11" s="3" t="s">
        <v>113</v>
      </c>
    </row>
    <row r="12" spans="1:10" x14ac:dyDescent="0.3">
      <c r="A12" s="3">
        <v>1</v>
      </c>
      <c r="B12" s="4" t="str">
        <f>IF(A12="","",VLOOKUP(A12,[8]項目編號!$A$2:$B$17,2))</f>
        <v>國語演說</v>
      </c>
      <c r="C12" s="3">
        <v>1</v>
      </c>
      <c r="D12" s="5" t="s">
        <v>8</v>
      </c>
      <c r="E12" s="3">
        <v>4</v>
      </c>
      <c r="F12" s="6" t="s">
        <v>104</v>
      </c>
      <c r="G12" s="3" t="s">
        <v>114</v>
      </c>
    </row>
    <row r="13" spans="1:10" x14ac:dyDescent="0.3">
      <c r="A13" s="3">
        <v>7</v>
      </c>
      <c r="B13" s="4" t="str">
        <f>IF(A13="","",VLOOKUP(A13,[8]項目編號!$A$2:$B$17,2))</f>
        <v>閩南語朗讀</v>
      </c>
      <c r="C13" s="3">
        <v>1</v>
      </c>
      <c r="D13" s="5" t="s">
        <v>8</v>
      </c>
      <c r="E13" s="3">
        <v>4</v>
      </c>
      <c r="F13" s="6" t="s">
        <v>104</v>
      </c>
      <c r="G13" s="3" t="s">
        <v>115</v>
      </c>
    </row>
    <row r="14" spans="1:10" x14ac:dyDescent="0.3">
      <c r="A14" s="3">
        <v>9</v>
      </c>
      <c r="B14" s="4" t="s">
        <v>96</v>
      </c>
      <c r="C14" s="3">
        <v>1</v>
      </c>
      <c r="D14" s="5" t="s">
        <v>8</v>
      </c>
      <c r="E14" s="3">
        <v>5</v>
      </c>
      <c r="F14" s="6" t="s">
        <v>116</v>
      </c>
      <c r="G14" s="3" t="s">
        <v>117</v>
      </c>
    </row>
    <row r="15" spans="1:10" x14ac:dyDescent="0.3">
      <c r="A15" s="3">
        <v>6</v>
      </c>
      <c r="B15" s="4" t="s">
        <v>38</v>
      </c>
      <c r="C15" s="3">
        <v>1</v>
      </c>
      <c r="D15" s="5" t="s">
        <v>8</v>
      </c>
      <c r="E15" s="3">
        <v>5</v>
      </c>
      <c r="F15" s="6" t="s">
        <v>116</v>
      </c>
      <c r="G15" s="3" t="s">
        <v>118</v>
      </c>
    </row>
    <row r="16" spans="1:10" x14ac:dyDescent="0.3">
      <c r="A16" s="3">
        <v>6</v>
      </c>
      <c r="B16" s="4" t="s">
        <v>38</v>
      </c>
      <c r="C16" s="3">
        <v>1</v>
      </c>
      <c r="D16" s="5" t="s">
        <v>8</v>
      </c>
      <c r="E16" s="3">
        <v>5</v>
      </c>
      <c r="F16" s="6" t="s">
        <v>116</v>
      </c>
      <c r="G16" s="3" t="s">
        <v>119</v>
      </c>
    </row>
    <row r="17" spans="1:7" x14ac:dyDescent="0.3">
      <c r="A17" s="3">
        <v>8</v>
      </c>
      <c r="B17" s="4" t="s">
        <v>70</v>
      </c>
      <c r="C17" s="3">
        <v>1</v>
      </c>
      <c r="D17" s="5" t="s">
        <v>8</v>
      </c>
      <c r="E17" s="3">
        <v>5</v>
      </c>
      <c r="F17" s="6" t="s">
        <v>116</v>
      </c>
      <c r="G17" s="3" t="s">
        <v>120</v>
      </c>
    </row>
    <row r="18" spans="1:7" x14ac:dyDescent="0.3">
      <c r="A18" s="3">
        <v>12</v>
      </c>
      <c r="B18" s="4" t="s">
        <v>121</v>
      </c>
      <c r="C18" s="3">
        <v>1</v>
      </c>
      <c r="D18" s="5" t="s">
        <v>8</v>
      </c>
      <c r="E18" s="3">
        <v>5</v>
      </c>
      <c r="F18" s="6" t="s">
        <v>116</v>
      </c>
      <c r="G18" s="3" t="s">
        <v>122</v>
      </c>
    </row>
    <row r="19" spans="1:7" x14ac:dyDescent="0.3">
      <c r="A19" s="3">
        <v>1</v>
      </c>
      <c r="B19" s="4" t="s">
        <v>27</v>
      </c>
      <c r="C19" s="3">
        <v>1</v>
      </c>
      <c r="D19" s="5" t="s">
        <v>8</v>
      </c>
      <c r="E19" s="3">
        <v>5</v>
      </c>
      <c r="F19" s="6" t="s">
        <v>116</v>
      </c>
      <c r="G19" s="9" t="s">
        <v>123</v>
      </c>
    </row>
    <row r="20" spans="1:7" x14ac:dyDescent="0.3">
      <c r="A20" s="3">
        <v>4</v>
      </c>
      <c r="B20" s="4" t="s">
        <v>7</v>
      </c>
      <c r="C20" s="3">
        <v>1</v>
      </c>
      <c r="D20" s="5" t="s">
        <v>8</v>
      </c>
      <c r="E20" s="3">
        <v>5</v>
      </c>
      <c r="F20" s="6" t="s">
        <v>116</v>
      </c>
      <c r="G20" s="3" t="s">
        <v>124</v>
      </c>
    </row>
    <row r="21" spans="1:7" x14ac:dyDescent="0.3">
      <c r="A21" s="3">
        <v>1</v>
      </c>
      <c r="B21" s="4" t="s">
        <v>27</v>
      </c>
      <c r="C21" s="3">
        <v>1</v>
      </c>
      <c r="D21" s="5" t="s">
        <v>8</v>
      </c>
      <c r="E21" s="3">
        <v>5</v>
      </c>
      <c r="F21" s="6" t="s">
        <v>116</v>
      </c>
      <c r="G21" s="3" t="s">
        <v>125</v>
      </c>
    </row>
    <row r="22" spans="1:7" x14ac:dyDescent="0.3">
      <c r="A22" s="3">
        <v>14</v>
      </c>
      <c r="B22" s="4" t="s">
        <v>31</v>
      </c>
      <c r="C22" s="3">
        <v>1</v>
      </c>
      <c r="D22" s="5" t="s">
        <v>8</v>
      </c>
      <c r="E22" s="3">
        <v>5</v>
      </c>
      <c r="F22" s="6" t="s">
        <v>116</v>
      </c>
      <c r="G22" s="3" t="s">
        <v>126</v>
      </c>
    </row>
    <row r="23" spans="1:7" x14ac:dyDescent="0.3">
      <c r="A23" s="3">
        <v>10</v>
      </c>
      <c r="B23" s="4" t="s">
        <v>127</v>
      </c>
      <c r="C23" s="3">
        <v>1</v>
      </c>
      <c r="D23" s="5" t="s">
        <v>128</v>
      </c>
      <c r="E23" s="3">
        <v>5</v>
      </c>
      <c r="F23" s="6" t="s">
        <v>116</v>
      </c>
      <c r="G23" s="3" t="s">
        <v>129</v>
      </c>
    </row>
    <row r="24" spans="1:7" x14ac:dyDescent="0.3">
      <c r="A24" s="3">
        <v>9</v>
      </c>
      <c r="B24" s="4" t="str">
        <f>IF(A24="","",VLOOKUP(A24,[10]項目編號!$A$2:$B$17,2))</f>
        <v>國語字音字形</v>
      </c>
      <c r="C24" s="3">
        <v>1</v>
      </c>
      <c r="D24" s="5" t="s">
        <v>8</v>
      </c>
      <c r="E24" s="3">
        <v>6</v>
      </c>
      <c r="F24" s="11" t="s">
        <v>130</v>
      </c>
      <c r="G24" s="3" t="s">
        <v>131</v>
      </c>
    </row>
    <row r="25" spans="1:7" x14ac:dyDescent="0.3">
      <c r="A25" s="3">
        <v>4</v>
      </c>
      <c r="B25" s="4" t="s">
        <v>7</v>
      </c>
      <c r="C25" s="3">
        <v>1</v>
      </c>
      <c r="D25" s="5" t="s">
        <v>8</v>
      </c>
      <c r="E25" s="3">
        <v>6</v>
      </c>
      <c r="F25" s="11" t="s">
        <v>132</v>
      </c>
      <c r="G25" s="3" t="s">
        <v>133</v>
      </c>
    </row>
    <row r="26" spans="1:7" x14ac:dyDescent="0.3">
      <c r="A26" s="3">
        <v>4</v>
      </c>
      <c r="B26" s="4" t="s">
        <v>7</v>
      </c>
      <c r="C26" s="3">
        <v>1</v>
      </c>
      <c r="D26" s="5" t="s">
        <v>8</v>
      </c>
      <c r="E26" s="3">
        <v>6</v>
      </c>
      <c r="F26" s="11" t="s">
        <v>130</v>
      </c>
      <c r="G26" s="3" t="s">
        <v>134</v>
      </c>
    </row>
    <row r="27" spans="1:7" x14ac:dyDescent="0.3">
      <c r="A27" s="3">
        <v>13</v>
      </c>
      <c r="B27" s="4" t="str">
        <f>IF(A27="","",VLOOKUP(A27,[10]項目編號!$A$2:$B$17,2))</f>
        <v>寫字</v>
      </c>
      <c r="C27" s="3">
        <v>1</v>
      </c>
      <c r="D27" s="5" t="s">
        <v>8</v>
      </c>
      <c r="E27" s="3">
        <v>6</v>
      </c>
      <c r="F27" s="11" t="s">
        <v>130</v>
      </c>
      <c r="G27" s="3" t="s">
        <v>135</v>
      </c>
    </row>
    <row r="28" spans="1:7" x14ac:dyDescent="0.3">
      <c r="A28" s="3">
        <v>1</v>
      </c>
      <c r="B28" s="4" t="str">
        <f>IF(A28="","",VLOOKUP(A28,[10]項目編號!$A$2:$B$17,2))</f>
        <v>國語演說</v>
      </c>
      <c r="C28" s="3">
        <v>1</v>
      </c>
      <c r="D28" s="5" t="s">
        <v>8</v>
      </c>
      <c r="E28" s="3">
        <v>6</v>
      </c>
      <c r="F28" s="11" t="s">
        <v>130</v>
      </c>
      <c r="G28" s="3" t="s">
        <v>136</v>
      </c>
    </row>
    <row r="29" spans="1:7" x14ac:dyDescent="0.3">
      <c r="A29" s="3">
        <v>1</v>
      </c>
      <c r="B29" s="4" t="str">
        <f>IF(A29="","",VLOOKUP(A29,[10]項目編號!$A$2:$B$17,2))</f>
        <v>國語演說</v>
      </c>
      <c r="C29" s="3">
        <v>1</v>
      </c>
      <c r="D29" s="5" t="s">
        <v>8</v>
      </c>
      <c r="E29" s="3">
        <v>6</v>
      </c>
      <c r="F29" s="11" t="s">
        <v>130</v>
      </c>
      <c r="G29" s="3" t="s">
        <v>137</v>
      </c>
    </row>
    <row r="30" spans="1:7" x14ac:dyDescent="0.3">
      <c r="A30" s="3">
        <v>6</v>
      </c>
      <c r="B30" s="4" t="str">
        <f>IF(A30="","",VLOOKUP(A30,[10]項目編號!$A$2:$B$17,2))</f>
        <v>國語朗讀</v>
      </c>
      <c r="C30" s="3">
        <v>1</v>
      </c>
      <c r="D30" s="5" t="s">
        <v>8</v>
      </c>
      <c r="E30" s="3">
        <v>6</v>
      </c>
      <c r="F30" s="11" t="s">
        <v>130</v>
      </c>
      <c r="G30" s="3" t="s">
        <v>138</v>
      </c>
    </row>
    <row r="31" spans="1:7" x14ac:dyDescent="0.3">
      <c r="A31" s="3">
        <v>6</v>
      </c>
      <c r="B31" s="4" t="str">
        <f>IF(A31="","",VLOOKUP(A31,[10]項目編號!$A$2:$B$17,2))</f>
        <v>國語朗讀</v>
      </c>
      <c r="C31" s="3">
        <v>1</v>
      </c>
      <c r="D31" s="5" t="s">
        <v>8</v>
      </c>
      <c r="E31" s="3">
        <v>6</v>
      </c>
      <c r="F31" s="11" t="s">
        <v>130</v>
      </c>
      <c r="G31" s="3" t="s">
        <v>139</v>
      </c>
    </row>
    <row r="32" spans="1:7" x14ac:dyDescent="0.3">
      <c r="A32" s="3">
        <v>14</v>
      </c>
      <c r="B32" s="4" t="str">
        <f>IF(A32="","",VLOOKUP(A32,[10]項目編號!$A$2:$B$17,2))</f>
        <v>英語朗讀</v>
      </c>
      <c r="C32" s="3">
        <v>1</v>
      </c>
      <c r="D32" s="5" t="s">
        <v>8</v>
      </c>
      <c r="E32" s="3">
        <v>6</v>
      </c>
      <c r="F32" s="11" t="s">
        <v>130</v>
      </c>
      <c r="G32" s="3" t="s">
        <v>140</v>
      </c>
    </row>
    <row r="33" spans="1:7" x14ac:dyDescent="0.3">
      <c r="A33" s="3">
        <v>1</v>
      </c>
      <c r="B33" s="4" t="str">
        <f>IF(A33="","",VLOOKUP(A33,[8]項目編號!$A$2:$B$17,2))</f>
        <v>國語演說</v>
      </c>
      <c r="C33" s="3">
        <v>2</v>
      </c>
      <c r="D33" s="5" t="s">
        <v>64</v>
      </c>
      <c r="E33" s="3">
        <v>4</v>
      </c>
      <c r="F33" s="6" t="s">
        <v>104</v>
      </c>
      <c r="G33" s="3" t="s">
        <v>141</v>
      </c>
    </row>
    <row r="34" spans="1:7" x14ac:dyDescent="0.3">
      <c r="A34" s="3">
        <v>8</v>
      </c>
      <c r="B34" s="4" t="s">
        <v>70</v>
      </c>
      <c r="C34" s="3">
        <v>2</v>
      </c>
      <c r="D34" s="5" t="s">
        <v>64</v>
      </c>
      <c r="E34" s="3">
        <v>4</v>
      </c>
      <c r="F34" s="6" t="s">
        <v>104</v>
      </c>
      <c r="G34" s="3" t="s">
        <v>142</v>
      </c>
    </row>
    <row r="35" spans="1:7" x14ac:dyDescent="0.3">
      <c r="A35" s="3">
        <v>7</v>
      </c>
      <c r="B35" s="4" t="str">
        <f>IF(A35="","",VLOOKUP(A35,[8]項目編號!$A$2:$B$17,2))</f>
        <v>閩南語朗讀</v>
      </c>
      <c r="C35" s="3">
        <v>2</v>
      </c>
      <c r="D35" s="5" t="s">
        <v>64</v>
      </c>
      <c r="E35" s="3">
        <v>4</v>
      </c>
      <c r="F35" s="6" t="s">
        <v>104</v>
      </c>
      <c r="G35" s="3" t="s">
        <v>143</v>
      </c>
    </row>
    <row r="36" spans="1:7" x14ac:dyDescent="0.3">
      <c r="A36" s="16">
        <v>5</v>
      </c>
      <c r="B36" s="4" t="s">
        <v>16</v>
      </c>
      <c r="C36" s="16">
        <v>2</v>
      </c>
      <c r="D36" s="17" t="str">
        <f>IF(C36="","",VLOOKUP(C36,[9]項目編號!$C$2:$D$20,2))</f>
        <v>國中學生組</v>
      </c>
      <c r="E36" s="16">
        <v>4</v>
      </c>
      <c r="F36" s="17" t="str">
        <f>IF(E36="","",VLOOKUP(E36,[9]項目編號!$E$2:$F$20,2))</f>
        <v>里港區</v>
      </c>
      <c r="G36" s="20" t="s">
        <v>144</v>
      </c>
    </row>
    <row r="37" spans="1:7" x14ac:dyDescent="0.3">
      <c r="A37" s="3">
        <v>6</v>
      </c>
      <c r="B37" s="4" t="str">
        <f>IF(A37="","",VLOOKUP(A37,[8]項目編號!$A$2:$B$17,2))</f>
        <v>國語朗讀</v>
      </c>
      <c r="C37" s="3">
        <v>2</v>
      </c>
      <c r="D37" s="5" t="s">
        <v>64</v>
      </c>
      <c r="E37" s="3">
        <v>4</v>
      </c>
      <c r="F37" s="6" t="s">
        <v>104</v>
      </c>
      <c r="G37" s="3" t="s">
        <v>145</v>
      </c>
    </row>
    <row r="38" spans="1:7" x14ac:dyDescent="0.3">
      <c r="A38" s="3">
        <v>12</v>
      </c>
      <c r="B38" s="4" t="str">
        <f>IF(A38="","",VLOOKUP(A38,[8]項目編號!$A$2:$B$17,2))</f>
        <v>作文</v>
      </c>
      <c r="C38" s="3">
        <v>2</v>
      </c>
      <c r="D38" s="5" t="s">
        <v>67</v>
      </c>
      <c r="E38" s="3">
        <v>4</v>
      </c>
      <c r="F38" s="6" t="s">
        <v>104</v>
      </c>
      <c r="G38" s="3" t="s">
        <v>146</v>
      </c>
    </row>
    <row r="39" spans="1:7" x14ac:dyDescent="0.3">
      <c r="A39" s="3">
        <v>1</v>
      </c>
      <c r="B39" s="4" t="str">
        <f>IF(A39="","",VLOOKUP(A39,[8]項目編號!$A$2:$B$17,2))</f>
        <v>國語演說</v>
      </c>
      <c r="C39" s="3">
        <v>2</v>
      </c>
      <c r="D39" s="5" t="s">
        <v>64</v>
      </c>
      <c r="E39" s="3">
        <v>4</v>
      </c>
      <c r="F39" s="6" t="s">
        <v>104</v>
      </c>
      <c r="G39" s="3" t="s">
        <v>147</v>
      </c>
    </row>
    <row r="40" spans="1:7" x14ac:dyDescent="0.3">
      <c r="A40" s="3">
        <v>5</v>
      </c>
      <c r="B40" s="4" t="s">
        <v>16</v>
      </c>
      <c r="C40" s="3">
        <v>2</v>
      </c>
      <c r="D40" s="5" t="s">
        <v>64</v>
      </c>
      <c r="E40" s="3">
        <v>5</v>
      </c>
      <c r="F40" s="6" t="s">
        <v>116</v>
      </c>
      <c r="G40" s="3" t="s">
        <v>148</v>
      </c>
    </row>
    <row r="41" spans="1:7" x14ac:dyDescent="0.3">
      <c r="A41" s="3">
        <v>1</v>
      </c>
      <c r="B41" s="4" t="s">
        <v>27</v>
      </c>
      <c r="C41" s="3">
        <v>2</v>
      </c>
      <c r="D41" s="5" t="s">
        <v>64</v>
      </c>
      <c r="E41" s="3">
        <v>5</v>
      </c>
      <c r="F41" s="6" t="s">
        <v>116</v>
      </c>
      <c r="G41" s="3" t="s">
        <v>149</v>
      </c>
    </row>
    <row r="42" spans="1:7" x14ac:dyDescent="0.3">
      <c r="A42" s="3">
        <v>12</v>
      </c>
      <c r="B42" s="4" t="s">
        <v>121</v>
      </c>
      <c r="C42" s="3">
        <v>2</v>
      </c>
      <c r="D42" s="5" t="s">
        <v>67</v>
      </c>
      <c r="E42" s="3">
        <v>5</v>
      </c>
      <c r="F42" s="6" t="s">
        <v>116</v>
      </c>
      <c r="G42" s="3" t="s">
        <v>150</v>
      </c>
    </row>
    <row r="43" spans="1:7" x14ac:dyDescent="0.3">
      <c r="A43" s="3">
        <v>1</v>
      </c>
      <c r="B43" s="4" t="s">
        <v>27</v>
      </c>
      <c r="C43" s="3">
        <v>2</v>
      </c>
      <c r="D43" s="5" t="s">
        <v>64</v>
      </c>
      <c r="E43" s="3">
        <v>5</v>
      </c>
      <c r="F43" s="6" t="s">
        <v>116</v>
      </c>
      <c r="G43" s="3" t="s">
        <v>151</v>
      </c>
    </row>
    <row r="44" spans="1:7" x14ac:dyDescent="0.3">
      <c r="A44" s="3">
        <v>13</v>
      </c>
      <c r="B44" s="4" t="s">
        <v>33</v>
      </c>
      <c r="C44" s="3">
        <v>2</v>
      </c>
      <c r="D44" s="5" t="s">
        <v>64</v>
      </c>
      <c r="E44" s="3">
        <v>5</v>
      </c>
      <c r="F44" s="6" t="s">
        <v>116</v>
      </c>
      <c r="G44" s="3" t="s">
        <v>152</v>
      </c>
    </row>
    <row r="45" spans="1:7" x14ac:dyDescent="0.3">
      <c r="A45" s="3">
        <v>7</v>
      </c>
      <c r="B45" s="4" t="s">
        <v>153</v>
      </c>
      <c r="C45" s="3">
        <v>2</v>
      </c>
      <c r="D45" s="5" t="s">
        <v>64</v>
      </c>
      <c r="E45" s="3">
        <v>5</v>
      </c>
      <c r="F45" s="6" t="s">
        <v>116</v>
      </c>
      <c r="G45" s="3" t="s">
        <v>154</v>
      </c>
    </row>
    <row r="46" spans="1:7" x14ac:dyDescent="0.3">
      <c r="A46" s="3">
        <v>9</v>
      </c>
      <c r="B46" s="4" t="s">
        <v>96</v>
      </c>
      <c r="C46" s="3">
        <v>2</v>
      </c>
      <c r="D46" s="5" t="s">
        <v>64</v>
      </c>
      <c r="E46" s="3">
        <v>5</v>
      </c>
      <c r="F46" s="6" t="s">
        <v>116</v>
      </c>
      <c r="G46" s="3" t="s">
        <v>155</v>
      </c>
    </row>
    <row r="47" spans="1:7" x14ac:dyDescent="0.3">
      <c r="A47" s="3">
        <v>12</v>
      </c>
      <c r="B47" s="4" t="str">
        <f>IF(A47="","",VLOOKUP(A47,[10]項目編號!$A$2:$B$17,2))</f>
        <v>作文</v>
      </c>
      <c r="C47" s="3">
        <v>2</v>
      </c>
      <c r="D47" s="5" t="s">
        <v>67</v>
      </c>
      <c r="E47" s="3">
        <v>6</v>
      </c>
      <c r="F47" s="11" t="s">
        <v>130</v>
      </c>
      <c r="G47" s="3" t="s">
        <v>156</v>
      </c>
    </row>
    <row r="48" spans="1:7" x14ac:dyDescent="0.3">
      <c r="A48" s="3">
        <v>1</v>
      </c>
      <c r="B48" s="4" t="str">
        <f>IF(A48="","",VLOOKUP(A48,[10]項目編號!$A$2:$B$17,2))</f>
        <v>國語演說</v>
      </c>
      <c r="C48" s="3">
        <v>2</v>
      </c>
      <c r="D48" s="5" t="s">
        <v>64</v>
      </c>
      <c r="E48" s="3">
        <v>6</v>
      </c>
      <c r="F48" s="11" t="s">
        <v>130</v>
      </c>
      <c r="G48" s="3" t="s">
        <v>157</v>
      </c>
    </row>
    <row r="49" spans="1:7" x14ac:dyDescent="0.3">
      <c r="A49" s="3">
        <v>1</v>
      </c>
      <c r="B49" s="4" t="str">
        <f>IF(A49="","",VLOOKUP(A49,[10]項目編號!$A$2:$B$17,2))</f>
        <v>國語演說</v>
      </c>
      <c r="C49" s="3">
        <v>2</v>
      </c>
      <c r="D49" s="5" t="s">
        <v>64</v>
      </c>
      <c r="E49" s="3">
        <v>6</v>
      </c>
      <c r="F49" s="11" t="s">
        <v>130</v>
      </c>
      <c r="G49" s="3" t="s">
        <v>158</v>
      </c>
    </row>
    <row r="50" spans="1:7" x14ac:dyDescent="0.3">
      <c r="A50" s="3">
        <v>9</v>
      </c>
      <c r="B50" s="4" t="str">
        <f>IF(A50="","",VLOOKUP(A50,[10]項目編號!$A$2:$B$17,2))</f>
        <v>國語字音字形</v>
      </c>
      <c r="C50" s="3">
        <v>2</v>
      </c>
      <c r="D50" s="5" t="s">
        <v>64</v>
      </c>
      <c r="E50" s="3">
        <v>6</v>
      </c>
      <c r="F50" s="11" t="s">
        <v>130</v>
      </c>
      <c r="G50" s="3" t="s">
        <v>159</v>
      </c>
    </row>
    <row r="51" spans="1:7" x14ac:dyDescent="0.3">
      <c r="A51" s="21">
        <v>1</v>
      </c>
      <c r="B51" s="4" t="s">
        <v>57</v>
      </c>
      <c r="C51" s="3">
        <v>3</v>
      </c>
      <c r="D51" s="11" t="s">
        <v>83</v>
      </c>
      <c r="E51" s="3">
        <v>4</v>
      </c>
      <c r="F51" s="6" t="s">
        <v>104</v>
      </c>
      <c r="G51" s="21" t="s">
        <v>160</v>
      </c>
    </row>
    <row r="52" spans="1:7" x14ac:dyDescent="0.3">
      <c r="A52" s="3">
        <v>1</v>
      </c>
      <c r="B52" s="4" t="s">
        <v>27</v>
      </c>
      <c r="C52" s="3">
        <v>3</v>
      </c>
      <c r="D52" s="4" t="s">
        <v>83</v>
      </c>
      <c r="E52" s="3">
        <v>5</v>
      </c>
      <c r="F52" s="6" t="s">
        <v>116</v>
      </c>
      <c r="G52" s="3" t="s">
        <v>161</v>
      </c>
    </row>
    <row r="53" spans="1:7" x14ac:dyDescent="0.3">
      <c r="A53" s="3">
        <v>16</v>
      </c>
      <c r="B53" s="4" t="str">
        <f>IF(A53="","",VLOOKUP(A53,[11]項目編號!$A$2:$B$17,2))</f>
        <v>英語作文</v>
      </c>
      <c r="C53" s="3">
        <v>3</v>
      </c>
      <c r="D53" s="4" t="s">
        <v>85</v>
      </c>
      <c r="E53" s="3">
        <v>5</v>
      </c>
      <c r="F53" s="6" t="s">
        <v>116</v>
      </c>
      <c r="G53" s="3" t="s">
        <v>162</v>
      </c>
    </row>
    <row r="54" spans="1:7" x14ac:dyDescent="0.3">
      <c r="A54" s="3">
        <v>1</v>
      </c>
      <c r="B54" s="4" t="str">
        <f>IF(A54="","",VLOOKUP(A54,[12]項目編號!$A$2:$B$17,2))</f>
        <v>國語演說</v>
      </c>
      <c r="C54" s="3">
        <v>3</v>
      </c>
      <c r="D54" s="11" t="s">
        <v>83</v>
      </c>
      <c r="E54" s="3">
        <v>5</v>
      </c>
      <c r="F54" s="6" t="s">
        <v>116</v>
      </c>
      <c r="G54" s="3" t="s">
        <v>163</v>
      </c>
    </row>
    <row r="55" spans="1:7" x14ac:dyDescent="0.3">
      <c r="A55" s="3">
        <v>1</v>
      </c>
      <c r="B55" s="4" t="str">
        <f>IF(A55="","",VLOOKUP(A55,[13]項目編號!$A$2:$B$17,2))</f>
        <v>國語演說</v>
      </c>
      <c r="C55" s="3">
        <v>3</v>
      </c>
      <c r="D55" s="11" t="str">
        <f>IF(C55="","",VLOOKUP(C55,[13]項目編號!$C$2:$D$20,2))</f>
        <v>高中學生組</v>
      </c>
      <c r="E55" s="3">
        <v>6</v>
      </c>
      <c r="F55" s="11" t="s">
        <v>130</v>
      </c>
      <c r="G55" s="3" t="s">
        <v>164</v>
      </c>
    </row>
    <row r="56" spans="1:7" x14ac:dyDescent="0.3">
      <c r="A56" s="3">
        <v>13</v>
      </c>
      <c r="B56" s="4" t="str">
        <f>IF(A56="","",VLOOKUP(A56,[8]項目編號!$A$2:$B$17,2))</f>
        <v>寫字</v>
      </c>
      <c r="C56" s="3">
        <v>4</v>
      </c>
      <c r="D56" s="11" t="str">
        <f>IF(C56="","",VLOOKUP(C56,[14]項目編號!$C$2:$D$20,2))</f>
        <v>教師組</v>
      </c>
      <c r="E56" s="3">
        <v>4</v>
      </c>
      <c r="F56" s="6" t="s">
        <v>104</v>
      </c>
      <c r="G56" s="3" t="s">
        <v>165</v>
      </c>
    </row>
    <row r="57" spans="1:7" x14ac:dyDescent="0.3">
      <c r="A57" s="3">
        <v>11</v>
      </c>
      <c r="B57" s="4" t="str">
        <f>IF(A57="","",VLOOKUP(A57,[8]項目編號!$A$2:$B$17,2))</f>
        <v>客語字音字形</v>
      </c>
      <c r="C57" s="3">
        <v>4</v>
      </c>
      <c r="D57" s="5" t="s">
        <v>100</v>
      </c>
      <c r="E57" s="3">
        <v>4</v>
      </c>
      <c r="F57" s="6" t="s">
        <v>104</v>
      </c>
      <c r="G57" s="3" t="s">
        <v>166</v>
      </c>
    </row>
    <row r="58" spans="1:7" x14ac:dyDescent="0.3">
      <c r="A58" s="3">
        <v>13</v>
      </c>
      <c r="B58" s="4" t="s">
        <v>33</v>
      </c>
      <c r="C58" s="3">
        <v>4</v>
      </c>
      <c r="D58" s="11" t="str">
        <f>IF(C58="","",VLOOKUP(C58,[14]項目編號!$C$2:$D$20,2))</f>
        <v>教師組</v>
      </c>
      <c r="E58" s="3">
        <v>5</v>
      </c>
      <c r="F58" s="6" t="s">
        <v>116</v>
      </c>
      <c r="G58" s="3" t="s">
        <v>167</v>
      </c>
    </row>
    <row r="59" spans="1:7" x14ac:dyDescent="0.3">
      <c r="A59" s="3">
        <v>2</v>
      </c>
      <c r="B59" s="4" t="s">
        <v>168</v>
      </c>
      <c r="C59" s="3">
        <v>4</v>
      </c>
      <c r="D59" s="11" t="str">
        <f>IF(C59="","",VLOOKUP(C59,[14]項目編號!$C$2:$D$20,2))</f>
        <v>教師組</v>
      </c>
      <c r="E59" s="3">
        <v>5</v>
      </c>
      <c r="F59" s="6" t="s">
        <v>116</v>
      </c>
      <c r="G59" s="3" t="s">
        <v>169</v>
      </c>
    </row>
    <row r="60" spans="1:7" x14ac:dyDescent="0.3">
      <c r="A60" s="3">
        <v>1</v>
      </c>
      <c r="B60" s="4" t="s">
        <v>27</v>
      </c>
      <c r="C60" s="3">
        <v>4</v>
      </c>
      <c r="D60" s="11" t="str">
        <f>IF(C60="","",VLOOKUP(C60,[14]項目編號!$C$2:$D$20,2))</f>
        <v>教師組</v>
      </c>
      <c r="E60" s="3">
        <v>5</v>
      </c>
      <c r="F60" s="6" t="s">
        <v>116</v>
      </c>
      <c r="G60" s="3" t="s">
        <v>170</v>
      </c>
    </row>
    <row r="61" spans="1:7" x14ac:dyDescent="0.3">
      <c r="A61" s="3">
        <v>9</v>
      </c>
      <c r="B61" s="4" t="s">
        <v>96</v>
      </c>
      <c r="C61" s="3">
        <v>4</v>
      </c>
      <c r="D61" s="11" t="str">
        <f>IF(C61="","",VLOOKUP(C61,[14]項目編號!$C$2:$D$20,2))</f>
        <v>教師組</v>
      </c>
      <c r="E61" s="3">
        <v>5</v>
      </c>
      <c r="F61" s="6" t="s">
        <v>116</v>
      </c>
      <c r="G61" s="3" t="s">
        <v>171</v>
      </c>
    </row>
    <row r="62" spans="1:7" x14ac:dyDescent="0.3">
      <c r="A62" s="3">
        <v>1</v>
      </c>
      <c r="B62" s="4" t="str">
        <f>IF(A62="","",VLOOKUP(A62,[10]項目編號!$A$2:$B$17,2))</f>
        <v>國語演說</v>
      </c>
      <c r="C62" s="3">
        <v>4</v>
      </c>
      <c r="D62" s="11" t="str">
        <f>IF(C62="","",VLOOKUP(C62,[14]項目編號!$C$2:$D$20,2))</f>
        <v>教師組</v>
      </c>
      <c r="E62" s="3">
        <v>6</v>
      </c>
      <c r="F62" s="11" t="s">
        <v>130</v>
      </c>
      <c r="G62" s="3" t="s">
        <v>172</v>
      </c>
    </row>
    <row r="63" spans="1:7" x14ac:dyDescent="0.3">
      <c r="A63" s="3">
        <v>9</v>
      </c>
      <c r="B63" s="4" t="str">
        <f>IF(A63="","",VLOOKUP(A63,[10]項目編號!$A$2:$B$17,2))</f>
        <v>國語字音字形</v>
      </c>
      <c r="C63" s="3">
        <v>4</v>
      </c>
      <c r="D63" s="6" t="s">
        <v>97</v>
      </c>
      <c r="E63" s="3">
        <v>6</v>
      </c>
      <c r="F63" s="11" t="s">
        <v>130</v>
      </c>
      <c r="G63" s="3" t="s">
        <v>173</v>
      </c>
    </row>
  </sheetData>
  <protectedRanges>
    <protectedRange password="C6D1" sqref="F6 F15:F17 F8:F10" name="範圍1_1_3"/>
    <protectedRange password="C6D1" sqref="B3:B5 F3:F5" name="範圍1_1_8"/>
    <protectedRange password="C6D1" sqref="D3:D5" name="範圍1_1_2_1"/>
    <protectedRange password="C6D1" sqref="F7 D6:D9" name="範圍1_1_10"/>
    <protectedRange password="C6D1" sqref="B6:B9" name="範圍1_8"/>
    <protectedRange password="C6D1" sqref="B10" name="範圍1_9"/>
    <protectedRange password="C6D1" sqref="F19:F25 F11:F14" name="範圍1_1_12"/>
    <protectedRange password="C6D1" sqref="B11" name="範圍1_11"/>
    <protectedRange password="C6D1" sqref="D12" name="範圍1_1_15"/>
    <protectedRange password="C6D1" sqref="B12" name="範圍1_12"/>
    <protectedRange password="C6D1" sqref="D13:D15" name="範圍1_1_16"/>
    <protectedRange password="C6D1" sqref="B13" name="範圍1_13"/>
    <protectedRange password="C6D1" sqref="B18:B20" name="範圍1_1_1_1"/>
    <protectedRange password="C6D1" sqref="D24:D27 F26:F32" name="範圍1_1_17"/>
    <protectedRange password="C6D1" sqref="B21:B26" name="範圍1_14"/>
    <protectedRange password="C6D1" sqref="B30" name="範圍1_1_18"/>
    <protectedRange password="C6D1" sqref="B28:B29" name="範圍1_1_2_3"/>
    <protectedRange password="C6D1" sqref="D28" name="範圍1_1_1_2_1"/>
    <protectedRange password="C6D1" sqref="D29:D40 F33:F43" name="範圍1_1_19"/>
    <protectedRange password="C6D1" sqref="B31:B35" name="範圍1_15"/>
    <protectedRange password="C6D1" sqref="D41:D43" name="範圍1_1_20"/>
    <protectedRange password="C6D1" sqref="B36:B41" name="範圍1_16"/>
    <protectedRange password="C6D1" sqref="B42:B45" name="範圍1_17"/>
    <protectedRange password="C6D1" sqref="F44:F51 D44:D51" name="範圍1_1_22"/>
    <protectedRange password="C6D1" sqref="B46:B49" name="範圍1_18"/>
    <protectedRange password="C6D1" sqref="B54" name="範圍1_19"/>
    <protectedRange password="C6D1" sqref="D52:D56 F52:F54 F56" name="範圍1_1_1_4"/>
    <protectedRange password="C6D1" sqref="B50:B53" name="範圍1_2_1"/>
    <protectedRange password="C6D1" sqref="B55:B56" name="範圍1_4_1"/>
    <protectedRange password="C6D1" sqref="B57:B63" name="範圍1_1_4"/>
  </protectedRanges>
  <mergeCells count="1">
    <mergeCell ref="A1:G1"/>
  </mergeCells>
  <phoneticPr fontId="2" type="noConversion"/>
  <dataValidations count="8">
    <dataValidation type="decimal" operator="lessThanOrEqual" allowBlank="1" showErrorMessage="1" sqref="C53">
      <formula1>5</formula1>
    </dataValidation>
    <dataValidation type="decimal" operator="lessThanOrEqual" allowBlank="1" showErrorMessage="1" sqref="A53">
      <formula1>14</formula1>
    </dataValidation>
    <dataValidation type="decimal" operator="lessThanOrEqual" allowBlank="1" showErrorMessage="1" sqref="E53">
      <formula1>7</formula1>
    </dataValidation>
    <dataValidation type="whole" operator="lessThanOrEqual" allowBlank="1" showInputMessage="1" showErrorMessage="1" sqref="A3:A5 A18:A20 A28:A30 A57:A63">
      <formula1>14</formula1>
    </dataValidation>
    <dataValidation type="whole" operator="lessThanOrEqual" allowBlank="1" showInputMessage="1" showErrorMessage="1" sqref="A21 A36 A42 A46 A50:A51 A55">
      <formula1>26</formula1>
    </dataValidation>
    <dataValidation type="whole" operator="lessThanOrEqual" allowBlank="1" showInputMessage="1" showErrorMessage="1" sqref="E3:E15 E54:E56 E18:E52">
      <formula1>7</formula1>
    </dataValidation>
    <dataValidation type="whole" operator="lessThanOrEqual" allowBlank="1" showInputMessage="1" showErrorMessage="1" sqref="C3:C15 C21:C26 C54:C56 C58:C63 C28:C52">
      <formula1>5</formula1>
    </dataValidation>
    <dataValidation type="whole" operator="lessThanOrEqual" allowBlank="1" showInputMessage="1" showErrorMessage="1" sqref="A14:A15">
      <formula1>14</formula1>
      <formula2>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工作表(早上)</vt:lpstr>
      <vt:lpstr>工作表(下午)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5A88</dc:creator>
  <cp:lastModifiedBy>user</cp:lastModifiedBy>
  <cp:lastPrinted>2022-09-15T01:03:27Z</cp:lastPrinted>
  <dcterms:created xsi:type="dcterms:W3CDTF">2022-09-14T08:52:48Z</dcterms:created>
  <dcterms:modified xsi:type="dcterms:W3CDTF">2022-09-15T01:04:04Z</dcterms:modified>
</cp:coreProperties>
</file>